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che Personnage" sheetId="1" r:id="rId4"/>
    <sheet state="visible" name="Tableau" sheetId="2" r:id="rId5"/>
    <sheet state="visible" name="Lycantropie" sheetId="3" r:id="rId6"/>
    <sheet state="visible" name="Métamorphose" sheetId="4" r:id="rId7"/>
  </sheets>
  <definedNames/>
  <calcPr/>
</workbook>
</file>

<file path=xl/sharedStrings.xml><?xml version="1.0" encoding="utf-8"?>
<sst xmlns="http://schemas.openxmlformats.org/spreadsheetml/2006/main" count="848" uniqueCount="422">
  <si>
    <t>Nom</t>
  </si>
  <si>
    <t>Race</t>
  </si>
  <si>
    <t>Nom de la meute</t>
  </si>
  <si>
    <t>Apparence</t>
  </si>
  <si>
    <t>Signe distinctif</t>
  </si>
  <si>
    <t>Histoire du personnage</t>
  </si>
  <si>
    <t>Age</t>
  </si>
  <si>
    <t>Lycantropie</t>
  </si>
  <si>
    <t>Auspice</t>
  </si>
  <si>
    <t>Totem de la meute</t>
  </si>
  <si>
    <t>Taille</t>
  </si>
  <si>
    <t>Poids</t>
  </si>
  <si>
    <t>Chronique</t>
  </si>
  <si>
    <t>Tribu</t>
  </si>
  <si>
    <t>Concept</t>
  </si>
  <si>
    <t>Date de  naissance</t>
  </si>
  <si>
    <t>Sexualité</t>
  </si>
  <si>
    <t>Date de jeu</t>
  </si>
  <si>
    <t>Attributs</t>
  </si>
  <si>
    <t>Inventaire</t>
  </si>
  <si>
    <t>Physique</t>
  </si>
  <si>
    <t>Social</t>
  </si>
  <si>
    <t>Mental</t>
  </si>
  <si>
    <t>Force</t>
  </si>
  <si>
    <t>Charisme</t>
  </si>
  <si>
    <t>Perception</t>
  </si>
  <si>
    <t>Dextérité</t>
  </si>
  <si>
    <t>Manipulation</t>
  </si>
  <si>
    <t xml:space="preserve">Intelligence </t>
  </si>
  <si>
    <t>Vigueur</t>
  </si>
  <si>
    <t>Astuce</t>
  </si>
  <si>
    <t>Capacités</t>
  </si>
  <si>
    <t>Talents</t>
  </si>
  <si>
    <t>Compétences</t>
  </si>
  <si>
    <t>Connaissance</t>
  </si>
  <si>
    <t>Combat au Corps à Corps</t>
  </si>
  <si>
    <t>Athlétisme</t>
  </si>
  <si>
    <t>Animaux</t>
  </si>
  <si>
    <t>Droit</t>
  </si>
  <si>
    <t>Bagarre</t>
  </si>
  <si>
    <t>Armes à feu</t>
  </si>
  <si>
    <t>Enigmes</t>
  </si>
  <si>
    <t>Manoeuvre</t>
  </si>
  <si>
    <t>Jet</t>
  </si>
  <si>
    <t>Dificulté</t>
  </si>
  <si>
    <t>Dégâts</t>
  </si>
  <si>
    <t>Commandement</t>
  </si>
  <si>
    <t>Artisanat</t>
  </si>
  <si>
    <t>Erudition</t>
  </si>
  <si>
    <t>Morsure</t>
  </si>
  <si>
    <t>Empathie</t>
  </si>
  <si>
    <t>Conduite</t>
  </si>
  <si>
    <t>Informatique</t>
  </si>
  <si>
    <t>Plaquage</t>
  </si>
  <si>
    <t>Spécial / C</t>
  </si>
  <si>
    <t>Expérience de la rue</t>
  </si>
  <si>
    <t>Etiquette</t>
  </si>
  <si>
    <t>Investigation</t>
  </si>
  <si>
    <t>Griffe</t>
  </si>
  <si>
    <t>Expréssion</t>
  </si>
  <si>
    <t>Furtivité</t>
  </si>
  <si>
    <t>Médecine</t>
  </si>
  <si>
    <t>Agripper</t>
  </si>
  <si>
    <t>Intimidation</t>
  </si>
  <si>
    <t>Larcin</t>
  </si>
  <si>
    <t>Occultisme</t>
  </si>
  <si>
    <t>Coup de pied</t>
  </si>
  <si>
    <t>Intuition primitive</t>
  </si>
  <si>
    <t>Mélée</t>
  </si>
  <si>
    <t>Rituels</t>
  </si>
  <si>
    <t>Coup de poing</t>
  </si>
  <si>
    <t>Subterfuge</t>
  </si>
  <si>
    <t>Représentation</t>
  </si>
  <si>
    <t>Sciences</t>
  </si>
  <si>
    <t>Vigilance</t>
  </si>
  <si>
    <t>Survie</t>
  </si>
  <si>
    <t>Technologie</t>
  </si>
  <si>
    <t>Combat</t>
  </si>
  <si>
    <t>Arme</t>
  </si>
  <si>
    <t>Portée</t>
  </si>
  <si>
    <t>Cadence</t>
  </si>
  <si>
    <t>Chargeur</t>
  </si>
  <si>
    <t>Armure</t>
  </si>
  <si>
    <t>Avantages</t>
  </si>
  <si>
    <t>Historique</t>
  </si>
  <si>
    <t>Dons</t>
  </si>
  <si>
    <t>Renommée</t>
  </si>
  <si>
    <t>Santé</t>
  </si>
  <si>
    <t>Autres traits</t>
  </si>
  <si>
    <t>Fétiches</t>
  </si>
  <si>
    <t>Gloire</t>
  </si>
  <si>
    <t>Contusion</t>
  </si>
  <si>
    <t>Objet</t>
  </si>
  <si>
    <t>Niveau</t>
  </si>
  <si>
    <t>Gnose</t>
  </si>
  <si>
    <t>Blessure légère</t>
  </si>
  <si>
    <t>Pouvoir</t>
  </si>
  <si>
    <t>Bléssure moyenne</t>
  </si>
  <si>
    <t>Honneur</t>
  </si>
  <si>
    <t xml:space="preserve">Blessure grave </t>
  </si>
  <si>
    <t>Handicap</t>
  </si>
  <si>
    <t>Infirmité</t>
  </si>
  <si>
    <t>Sagesse</t>
  </si>
  <si>
    <t>Invalidité</t>
  </si>
  <si>
    <t>Expérience</t>
  </si>
  <si>
    <t>Rang</t>
  </si>
  <si>
    <t>Relations</t>
  </si>
  <si>
    <t>Realtion</t>
  </si>
  <si>
    <t>Commentaire</t>
  </si>
  <si>
    <t>Cicatrices da batailles</t>
  </si>
  <si>
    <t>Rites</t>
  </si>
  <si>
    <t>Phase de Transformation et leurs bonus</t>
  </si>
  <si>
    <t>Auspices</t>
  </si>
  <si>
    <t>Avantages et Handicaps</t>
  </si>
  <si>
    <t>Arpenteurs silencieux</t>
  </si>
  <si>
    <t>Description</t>
  </si>
  <si>
    <t>Alliés</t>
  </si>
  <si>
    <t>Atouts et Handicap physique</t>
  </si>
  <si>
    <t>Astrolâtre</t>
  </si>
  <si>
    <t>Ragabash : Le farceur</t>
  </si>
  <si>
    <t>Sa voie est celle de la contradiction. Il conteste la tradition pour trouver le voie la plus sage Les personnage né sous cet Auspice peuvent sembler irrespectueux, leurs sens de l'ironie et leurs idées incisive servent les intérêts des Garous.</t>
  </si>
  <si>
    <t>Ancètres</t>
  </si>
  <si>
    <t>Achromatopie (H)</t>
  </si>
  <si>
    <t>Croc d'argent</t>
  </si>
  <si>
    <t>Théurge : Le Prophète</t>
  </si>
  <si>
    <t>Les Thémurges sont les mystique des Garous , les plus proches parmix eux de l'Umbra et de ses habitants. Ils contemplent les profondeurs les plus sombres du monde des esprit et ont la charge des secret qu'ils y découvrent.K</t>
  </si>
  <si>
    <t>Contacts</t>
  </si>
  <si>
    <t>Ambidextrie (A)</t>
  </si>
  <si>
    <t>Enfant de gaïa</t>
  </si>
  <si>
    <t>Philodox : Le médiateur</t>
  </si>
  <si>
    <t>Les Garous sont a la fois Loup et Homme, chair et esprits, Furie et sagesse, Sauvage et savant. Les Philodox acceptent cette dualité et cherchent l'équilibre optimal. Ce sont souvent les conseillers médiateurs ou gardiens des lois. Quand les Ragabash contestent les les lois , les Philodox les interprête pour trouver la voie la plus sage.</t>
  </si>
  <si>
    <t>Destin</t>
  </si>
  <si>
    <t>Amblyopie (H)</t>
  </si>
  <si>
    <t>Fianna</t>
  </si>
  <si>
    <t>Galliard : Le danseur lunaire</t>
  </si>
  <si>
    <t>Le Galliard chante l'âme des Garous à la lune presque pleine. Il hurle ses joies et ses tristesses, ses triomphe comme ses pertes. C'est la voix du peuple celle qui appel au combat et à la grandeur, dans la vie comme dans la mort. C'est aussi le gardien de traditions Tribal depuis des temps immémoriaux.</t>
  </si>
  <si>
    <t>Fétiche</t>
  </si>
  <si>
    <t>Anosmie (H)</t>
  </si>
  <si>
    <t>Fils de fenris</t>
  </si>
  <si>
    <t>Ahroun : Le guerrier</t>
  </si>
  <si>
    <t>Ils sont les armes vivantes de Gaïa, les serviteurs du carnage : les guerriers d'une race de guerriers, les champion d'un peuple martial. Ils sont toujours prêt a tuer, et toujours prêt a mourir.</t>
  </si>
  <si>
    <t>Héritage Spirituel</t>
  </si>
  <si>
    <t>Armes Naturelles (A)</t>
  </si>
  <si>
    <t>Furie noire</t>
  </si>
  <si>
    <t>Mentor</t>
  </si>
  <si>
    <t>Audition déficiente (H)</t>
  </si>
  <si>
    <t>Griffe rouge</t>
  </si>
  <si>
    <t>Parentèle</t>
  </si>
  <si>
    <t>Beau Glabro (A)</t>
  </si>
  <si>
    <t>Marcheur sur verre</t>
  </si>
  <si>
    <t>Races</t>
  </si>
  <si>
    <t>Pure race</t>
  </si>
  <si>
    <t>Boîteux (H)</t>
  </si>
  <si>
    <t>Rongeur d'os</t>
  </si>
  <si>
    <t>Homidé</t>
  </si>
  <si>
    <t>Ressources</t>
  </si>
  <si>
    <t>Borgne (H)</t>
  </si>
  <si>
    <t>Seigneur de l'ombre</t>
  </si>
  <si>
    <t>Métis</t>
  </si>
  <si>
    <t>Carrure Impressionate (A)</t>
  </si>
  <si>
    <t>Uktena</t>
  </si>
  <si>
    <t>Lupus</t>
  </si>
  <si>
    <t>Totem</t>
  </si>
  <si>
    <t>Cécité (H)</t>
  </si>
  <si>
    <t>Wendigo</t>
  </si>
  <si>
    <t>Déarticulé (A)</t>
  </si>
  <si>
    <t>Difformité (H)</t>
  </si>
  <si>
    <t>Double peine (H)</t>
  </si>
  <si>
    <t>Equilibre parfait (A)</t>
  </si>
  <si>
    <t>Inodorance (A)</t>
  </si>
  <si>
    <t>Intrépide (A)</t>
  </si>
  <si>
    <t>Manchot (H)</t>
  </si>
  <si>
    <t>Marathonien (A)</t>
  </si>
  <si>
    <t>Métamorphose partielle (A)</t>
  </si>
  <si>
    <t>Monstrueux (H)</t>
  </si>
  <si>
    <t>Muet (H)</t>
  </si>
  <si>
    <t>Musc Animal (H)</t>
  </si>
  <si>
    <t>Oeil de loup (A)</t>
  </si>
  <si>
    <t>Petite Taille (H)</t>
  </si>
  <si>
    <t>Régime strictement carnivore (H)</t>
  </si>
  <si>
    <t>Répugnance (A)</t>
  </si>
  <si>
    <t>Sens développé (A)</t>
  </si>
  <si>
    <t>Surdité (H)</t>
  </si>
  <si>
    <t>Taille gigantesque (A)</t>
  </si>
  <si>
    <t>Tolérance a l'alcool (a)</t>
  </si>
  <si>
    <t>Transfiguration (a)</t>
  </si>
  <si>
    <t>Transformation complète (H)</t>
  </si>
  <si>
    <t>Atouts et handicaps mentaux</t>
  </si>
  <si>
    <t>Amnésie (H)</t>
  </si>
  <si>
    <t>As du volant (A)</t>
  </si>
  <si>
    <t>Berserker (A)</t>
  </si>
  <si>
    <t>Bosse de la mécanique (A)</t>
  </si>
  <si>
    <t>Bosse de l'informatique (A)</t>
  </si>
  <si>
    <t>Calcul mental (A)</t>
  </si>
  <si>
    <t>Cauchemars (H)</t>
  </si>
  <si>
    <t>Code de l'honneur (A)</t>
  </si>
  <si>
    <t>Coeur sensible (H)</t>
  </si>
  <si>
    <t>Colérique (H)</t>
  </si>
  <si>
    <t>Compulsion (H)</t>
  </si>
  <si>
    <t>Concentration (A)</t>
  </si>
  <si>
    <t>Confiance en soi (A)</t>
  </si>
  <si>
    <t>Curiosité (H)</t>
  </si>
  <si>
    <t>Défaut d'élocution (H)</t>
  </si>
  <si>
    <t>Déranger (H)</t>
  </si>
  <si>
    <t>Détestation (H)</t>
  </si>
  <si>
    <t>Don pour les langues (A)</t>
  </si>
  <si>
    <t>Esprit de meute (H)</t>
  </si>
  <si>
    <t>Flashbacks (H)</t>
  </si>
  <si>
    <t>Force intérieur (A)</t>
  </si>
  <si>
    <t>Horloge interne (A)</t>
  </si>
  <si>
    <t>Hyposomnie (A)</t>
  </si>
  <si>
    <t>Impatient (H)</t>
  </si>
  <si>
    <t>Indomptable (A)</t>
  </si>
  <si>
    <t>Intolérance (H)</t>
  </si>
  <si>
    <t>Lacune (H)</t>
  </si>
  <si>
    <t>Langue (A)</t>
  </si>
  <si>
    <t>Mémoire eidétique (A)</t>
  </si>
  <si>
    <t>Monomanie (H)</t>
  </si>
  <si>
    <t>Phobie (H)</t>
  </si>
  <si>
    <t>Présomptueux (H)</t>
  </si>
  <si>
    <t>Sang-froid (A)</t>
  </si>
  <si>
    <t>Sen commun (A)</t>
  </si>
  <si>
    <t>Territorial (H)</t>
  </si>
  <si>
    <t>Tête en l'air (H)</t>
  </si>
  <si>
    <t>Timidité (H)</t>
  </si>
  <si>
    <t>Touche à tout (A)</t>
  </si>
  <si>
    <t>Velléitaire (H)</t>
  </si>
  <si>
    <t>Vindicatif (H)</t>
  </si>
  <si>
    <t>Volonté de fer (A)</t>
  </si>
  <si>
    <t>Atout et handicap sociaux</t>
  </si>
  <si>
    <t>Amitié de camp (A)</t>
  </si>
  <si>
    <t>Chassé (H)</t>
  </si>
  <si>
    <t>Compagnon surnaturel (A)</t>
  </si>
  <si>
    <t>Conspirateur (H)</t>
  </si>
  <si>
    <t>Crédule (H)</t>
  </si>
  <si>
    <t>Education pervertie (H)</t>
  </si>
  <si>
    <t>Enfant métis (H)</t>
  </si>
  <si>
    <t>Ennemli (H)</t>
  </si>
  <si>
    <t>Faveur (A)</t>
  </si>
  <si>
    <t>Inintimité de camp (H)</t>
  </si>
  <si>
    <t>Magnétisme animal (A)</t>
  </si>
  <si>
    <t>Menueur naturel (A)</t>
  </si>
  <si>
    <t>Messager respecté (A)</t>
  </si>
  <si>
    <t>Naïveté (H)</t>
  </si>
  <si>
    <t>Notoriété (H)</t>
  </si>
  <si>
    <t>Parents insistant (H)</t>
  </si>
  <si>
    <t>Pedigree excptionnel (A)</t>
  </si>
  <si>
    <t>Pupille (H)</t>
  </si>
  <si>
    <t>Réputation (A)</t>
  </si>
  <si>
    <t>Sombre secret (H)</t>
  </si>
  <si>
    <t>Soutient (A)</t>
  </si>
  <si>
    <t>Soutien famillial (A)</t>
  </si>
  <si>
    <t>Atout  set Handicap Surnaturels</t>
  </si>
  <si>
    <t>Aieul amical (A)</t>
  </si>
  <si>
    <t>Aimant à esprit (A)</t>
  </si>
  <si>
    <t>Ancètre dément (H)</t>
  </si>
  <si>
    <t>Chanceux (A)</t>
  </si>
  <si>
    <t>Corryption du ver (H)</t>
  </si>
  <si>
    <t>Décalage involontaire (H)</t>
  </si>
  <si>
    <t>Docile (H)</t>
  </si>
  <si>
    <t>Grand amour (A)</t>
  </si>
  <si>
    <t>Immuniseé au emmanation du ver (A)</t>
  </si>
  <si>
    <t>Lié a la lune (A)</t>
  </si>
  <si>
    <t>Marque du loup (H)</t>
  </si>
  <si>
    <t>Marque du prédateur (H)</t>
  </si>
  <si>
    <t>Maudit (H)</t>
  </si>
  <si>
    <t>Passage naturel (A)</t>
  </si>
  <si>
    <t>Sens du danger (A)</t>
  </si>
  <si>
    <t>Tolérence à l'argent (A)</t>
  </si>
  <si>
    <t>Transformation imposer (H)</t>
  </si>
  <si>
    <t>Transformation interdite (H)</t>
  </si>
  <si>
    <t>Dévoilé (H)</t>
  </si>
  <si>
    <t>Sujet à l'harano (H)</t>
  </si>
  <si>
    <t>Sombre destin (H)</t>
  </si>
  <si>
    <t>Vielle inintimité (H)</t>
  </si>
  <si>
    <t>Atouts</t>
  </si>
  <si>
    <t>Atout</t>
  </si>
  <si>
    <t>Loup</t>
  </si>
  <si>
    <t>Rage</t>
  </si>
  <si>
    <t>Arpenteur silencieux</t>
  </si>
  <si>
    <t xml:space="preserve">Gnose </t>
  </si>
  <si>
    <t>Volonté</t>
  </si>
  <si>
    <t>Croc D'argent</t>
  </si>
  <si>
    <t>Enfant de Gaïa</t>
  </si>
  <si>
    <t>Hyène</t>
  </si>
  <si>
    <t>Ajaba</t>
  </si>
  <si>
    <t>Aube</t>
  </si>
  <si>
    <t>Minuit</t>
  </si>
  <si>
    <t>Hyénidé</t>
  </si>
  <si>
    <t>Crépuscule</t>
  </si>
  <si>
    <t>Araignée</t>
  </si>
  <si>
    <t>Sang</t>
  </si>
  <si>
    <t>Myrmidon</t>
  </si>
  <si>
    <t>Tenere</t>
  </si>
  <si>
    <t>Arachnidé</t>
  </si>
  <si>
    <t>Viskr</t>
  </si>
  <si>
    <t>Hatar</t>
  </si>
  <si>
    <t>Wyrsta</t>
  </si>
  <si>
    <t>Kumoti</t>
  </si>
  <si>
    <t>Chat</t>
  </si>
  <si>
    <t>Bagheera</t>
  </si>
  <si>
    <t>Journée</t>
  </si>
  <si>
    <t>Balam</t>
  </si>
  <si>
    <t>Félidé</t>
  </si>
  <si>
    <t>Bubasti</t>
  </si>
  <si>
    <t>Nuit</t>
  </si>
  <si>
    <t>Ceilican</t>
  </si>
  <si>
    <t>Khan</t>
  </si>
  <si>
    <t>Pumonca</t>
  </si>
  <si>
    <t>Qualmi</t>
  </si>
  <si>
    <t>Simba</t>
  </si>
  <si>
    <t>Swara</t>
  </si>
  <si>
    <t>Corbeau</t>
  </si>
  <si>
    <t>Poursuivants</t>
  </si>
  <si>
    <t>Nous sommes tous égaux aux yeux de Gaïa notre mère</t>
  </si>
  <si>
    <t>Corvidé</t>
  </si>
  <si>
    <t>Liéchi</t>
  </si>
  <si>
    <t>L'ordre hermétique de la prompte illumination</t>
  </si>
  <si>
    <t>Goélands de bataille</t>
  </si>
  <si>
    <t>Les morrigan</t>
  </si>
  <si>
    <t>Filles de la volée</t>
  </si>
  <si>
    <t>Egarés de soleil</t>
  </si>
  <si>
    <t>Tulugaq</t>
  </si>
  <si>
    <t>Ours</t>
  </si>
  <si>
    <t>Arpenteur de forêt</t>
  </si>
  <si>
    <t>Arcas - Nouvel lune</t>
  </si>
  <si>
    <t>Urus</t>
  </si>
  <si>
    <t>Arpenteur des Glaces</t>
  </si>
  <si>
    <t>Kiech - Croissant de lune</t>
  </si>
  <si>
    <t>Gardien des Montagnes</t>
  </si>
  <si>
    <t>Rishi - Demi lune</t>
  </si>
  <si>
    <t>Gardien des Rivières</t>
  </si>
  <si>
    <t>Kojubat - Lune Gibeuse</t>
  </si>
  <si>
    <t>Uzmati - Pleine lune</t>
  </si>
  <si>
    <t>Rat</t>
  </si>
  <si>
    <t>Hommes-Rats</t>
  </si>
  <si>
    <t>Aucun</t>
  </si>
  <si>
    <t>Roden</t>
  </si>
  <si>
    <t>Renard</t>
  </si>
  <si>
    <t>Kôjin (Homidé)</t>
  </si>
  <si>
    <t>Kitusne</t>
  </si>
  <si>
    <t>Kataribe</t>
  </si>
  <si>
    <t>Roko (Métis)</t>
  </si>
  <si>
    <t>Gukutsushi</t>
  </si>
  <si>
    <t>Shinjû</t>
  </si>
  <si>
    <t>Doshi</t>
  </si>
  <si>
    <t>Eji</t>
  </si>
  <si>
    <t>Crocodile</t>
  </si>
  <si>
    <t>Mokolé</t>
  </si>
  <si>
    <t>Soleil levant (Attaquant)</t>
  </si>
  <si>
    <t>Suchide</t>
  </si>
  <si>
    <t>Soleil de Midi (Révélateur)</t>
  </si>
  <si>
    <t>Soleil couchant (Gardien)</t>
  </si>
  <si>
    <t>Soleil voilé (Dissimulateur)</t>
  </si>
  <si>
    <t>Soleil de Minuit (Brillant)</t>
  </si>
  <si>
    <t>Soleil orné (Réunificateur)</t>
  </si>
  <si>
    <t>Soleil éclipsé (Couronné)</t>
  </si>
  <si>
    <t>Serpent</t>
  </si>
  <si>
    <t>Balaram (Homidé)</t>
  </si>
  <si>
    <t>Nâga</t>
  </si>
  <si>
    <t>Kamashki (Printemps)</t>
  </si>
  <si>
    <t>Ahi (Métis)</t>
  </si>
  <si>
    <t>Kartik (Eté)</t>
  </si>
  <si>
    <t>Vasuki</t>
  </si>
  <si>
    <t>Kamsa (Automne)</t>
  </si>
  <si>
    <t>Kali (Hivers)</t>
  </si>
  <si>
    <t>Coyote</t>
  </si>
  <si>
    <t>Nuwisha</t>
  </si>
  <si>
    <t>Latrani</t>
  </si>
  <si>
    <t>Requin</t>
  </si>
  <si>
    <t>Rokea</t>
  </si>
  <si>
    <t>Eaux-Claires</t>
  </si>
  <si>
    <t>Squalidé</t>
  </si>
  <si>
    <t>Eaux-Troubles</t>
  </si>
  <si>
    <t>Eaux-Sombres</t>
  </si>
  <si>
    <t>Taureau</t>
  </si>
  <si>
    <t>Apis</t>
  </si>
  <si>
    <t>Crépusculaire</t>
  </si>
  <si>
    <t>Bos</t>
  </si>
  <si>
    <t>Solaire</t>
  </si>
  <si>
    <t>Lunaire</t>
  </si>
  <si>
    <t>Chauve-Souris</t>
  </si>
  <si>
    <t>Camazotz</t>
  </si>
  <si>
    <t>Sanglier</t>
  </si>
  <si>
    <t>Grondr</t>
  </si>
  <si>
    <t>Scrofa</t>
  </si>
  <si>
    <t>Glabro</t>
  </si>
  <si>
    <t>Crinos</t>
  </si>
  <si>
    <t>Hispo</t>
  </si>
  <si>
    <t>Aucun changement des valeurs d'Attibuts</t>
  </si>
  <si>
    <t>Difficulté = 6</t>
  </si>
  <si>
    <t>Difficulté = 7</t>
  </si>
  <si>
    <t>Difficulté  = 7</t>
  </si>
  <si>
    <t>X</t>
  </si>
  <si>
    <t>Provoque le délire chez les humains</t>
  </si>
  <si>
    <t>Diff. Perception = -1
Morsure DGT = +1</t>
  </si>
  <si>
    <t>Diff. Perception = -2</t>
  </si>
  <si>
    <t>Anthros</t>
  </si>
  <si>
    <t>Crocas</t>
  </si>
  <si>
    <t>Vigeur</t>
  </si>
  <si>
    <t>Lilian</t>
  </si>
  <si>
    <t>Pithus</t>
  </si>
  <si>
    <t>Nuée d'araignée</t>
  </si>
  <si>
    <t>Apparance</t>
  </si>
  <si>
    <t xml:space="preserve">Apparence </t>
  </si>
  <si>
    <t>Sokto</t>
  </si>
  <si>
    <t>Chatro</t>
  </si>
  <si>
    <t>Provoque le délire chez les humains
Perception = +3</t>
  </si>
  <si>
    <t>Perception = +4</t>
  </si>
  <si>
    <t>Arthren</t>
  </si>
  <si>
    <t>Björnen</t>
  </si>
  <si>
    <t>Rongeur</t>
  </si>
  <si>
    <t>Provoque le délire chez les Humains
Perception = +1</t>
  </si>
  <si>
    <t>Percpetion = +3</t>
  </si>
  <si>
    <t>Sambuhenge</t>
  </si>
  <si>
    <t>Koto</t>
  </si>
  <si>
    <t>Juko</t>
  </si>
  <si>
    <t>Kyübi</t>
  </si>
  <si>
    <t>Maniplation</t>
  </si>
  <si>
    <t>Provoque le délire chez les humains
Perception = +1</t>
  </si>
  <si>
    <t>Perception = +1</t>
  </si>
  <si>
    <t>Perception = +2</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</si>
</sst>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dd/MM/yyyy"/>
  </numFmts>
  <fonts count="13">
    <font>
      <sz val="11.0"/>
      <color theme="1"/>
      <name val="Arial"/>
    </font>
    <font>
      <sz val="10.0"/>
      <color rgb="FFFFFFFF"/>
      <name val="Calibri"/>
    </font>
    <font/>
    <font>
      <b/>
      <sz val="10.0"/>
      <color rgb="FFFFFFFF"/>
      <name val="Calibri"/>
    </font>
    <font>
      <sz val="14.0"/>
      <color rgb="FFFFFFFF"/>
      <name val="Calibri"/>
    </font>
    <font>
      <b/>
      <sz val="20.0"/>
      <color rgb="FFFFFFFF"/>
      <name val="Calibri"/>
    </font>
    <font>
      <b/>
      <sz val="18.0"/>
      <color rgb="FFFFFFFF"/>
      <name val="Calibri"/>
    </font>
    <font>
      <color rgb="FFFFFFFF"/>
      <name val="Calibri"/>
    </font>
    <font>
      <b/>
      <sz val="14.0"/>
      <color rgb="FFFFFFFF"/>
      <name val="Calibri"/>
    </font>
    <font>
      <sz val="9.0"/>
      <color rgb="FFFFFFFF"/>
      <name val="Calibri"/>
    </font>
    <font>
      <b/>
      <sz val="16.0"/>
      <color rgb="FFFFFFFF"/>
      <name val="Calibri"/>
    </font>
    <font>
      <sz val="16.0"/>
      <color rgb="FFFFFFFF"/>
      <name val="Calibri"/>
    </font>
    <font>
      <sz val="18.0"/>
      <color rgb="FFFFFFFF"/>
      <name val="Calibri"/>
    </font>
  </fonts>
  <fills count="20">
    <fill>
      <patternFill patternType="none"/>
    </fill>
    <fill>
      <patternFill patternType="lightGray"/>
    </fill>
    <fill>
      <patternFill patternType="solid">
        <fgColor theme="1"/>
        <bgColor theme="1"/>
      </patternFill>
    </fill>
    <fill>
      <patternFill patternType="solid">
        <fgColor rgb="FF000000"/>
        <bgColor rgb="FF000000"/>
      </patternFill>
    </fill>
    <fill>
      <patternFill patternType="solid">
        <fgColor rgb="FF1F3864"/>
        <bgColor rgb="FF1F3864"/>
      </patternFill>
    </fill>
    <fill>
      <patternFill patternType="solid">
        <fgColor rgb="FF274E13"/>
        <bgColor rgb="FF274E13"/>
      </patternFill>
    </fill>
    <fill>
      <patternFill patternType="solid">
        <fgColor rgb="FF783F04"/>
        <bgColor rgb="FF783F04"/>
      </patternFill>
    </fill>
    <fill>
      <patternFill patternType="solid">
        <fgColor rgb="FF660000"/>
        <bgColor rgb="FF660000"/>
      </patternFill>
    </fill>
    <fill>
      <patternFill patternType="solid">
        <fgColor rgb="FF7F6000"/>
        <bgColor rgb="FF7F6000"/>
      </patternFill>
    </fill>
    <fill>
      <patternFill patternType="solid">
        <fgColor rgb="FF4C1130"/>
        <bgColor rgb="FF4C1130"/>
      </patternFill>
    </fill>
    <fill>
      <patternFill patternType="solid">
        <fgColor rgb="FF0C343D"/>
        <bgColor rgb="FF0C343D"/>
      </patternFill>
    </fill>
    <fill>
      <patternFill patternType="solid">
        <fgColor rgb="FF1C4587"/>
        <bgColor rgb="FF1C4587"/>
      </patternFill>
    </fill>
    <fill>
      <patternFill patternType="solid">
        <fgColor rgb="FF20124D"/>
        <bgColor rgb="FF20124D"/>
      </patternFill>
    </fill>
    <fill>
      <patternFill patternType="solid">
        <fgColor rgb="FF5B0F00"/>
        <bgColor rgb="FF5B0F00"/>
      </patternFill>
    </fill>
    <fill>
      <patternFill patternType="solid">
        <fgColor rgb="FF434343"/>
        <bgColor rgb="FF434343"/>
      </patternFill>
    </fill>
    <fill>
      <patternFill patternType="solid">
        <fgColor rgb="FF9900FF"/>
        <bgColor rgb="FF9900FF"/>
      </patternFill>
    </fill>
    <fill>
      <patternFill patternType="solid">
        <fgColor rgb="FF0000FF"/>
        <bgColor rgb="FF0000FF"/>
      </patternFill>
    </fill>
    <fill>
      <patternFill patternType="solid">
        <fgColor rgb="FFFF0000"/>
        <bgColor rgb="FFFF0000"/>
      </patternFill>
    </fill>
    <fill>
      <patternFill patternType="solid">
        <fgColor rgb="FF3C78D8"/>
        <bgColor rgb="FF3C78D8"/>
      </patternFill>
    </fill>
    <fill>
      <patternFill patternType="solid">
        <fgColor rgb="FF38761D"/>
        <bgColor rgb="FF38761D"/>
      </patternFill>
    </fill>
  </fills>
  <borders count="3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right style="thin">
        <color rgb="FF000000"/>
      </right>
      <top style="thin">
        <color rgb="FF000000"/>
      </top>
    </border>
    <border>
      <left style="thin">
        <color rgb="FF000000"/>
      </left>
      <top style="thin">
        <color rgb="FF000000"/>
      </top>
    </border>
    <border>
      <top style="thin">
        <color rgb="FF000000"/>
      </top>
    </border>
    <border>
      <left style="thin">
        <color rgb="FF000000"/>
      </left>
      <right style="thin">
        <color rgb="FF000000"/>
      </right>
    </border>
    <border>
      <right style="thin">
        <color rgb="FF000000"/>
      </right>
    </border>
    <border>
      <left style="thin">
        <color rgb="FF000000"/>
      </left>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bottom style="thin">
        <color rgb="FF000000"/>
      </bottom>
    </border>
    <border>
      <bottom style="thin">
        <color rgb="FF000000"/>
      </bottom>
    </border>
    <border>
      <right style="thick">
        <color rgb="FF000000"/>
      </right>
      <top style="thin">
        <color rgb="FF000000"/>
      </top>
      <bottom style="thin">
        <color rgb="FF000000"/>
      </bottom>
    </border>
    <border>
      <left style="thick">
        <color rgb="FF000000"/>
      </left>
      <top style="thin">
        <color rgb="FF000000"/>
      </top>
      <bottom style="thin">
        <color rgb="FF000000"/>
      </bottom>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ttom style="thin">
        <color rgb="FF000000"/>
      </bottom>
    </border>
    <border>
      <right style="thick">
        <color rgb="FF000000"/>
      </right>
      <bottom style="thin">
        <color rgb="FF000000"/>
      </bottom>
    </border>
    <border>
      <left style="thick">
        <color rgb="FF000000"/>
      </left>
      <top style="thin">
        <color rgb="FF000000"/>
      </top>
      <bottom style="thick">
        <color rgb="FF000000"/>
      </bottom>
    </border>
    <border>
      <top style="thin">
        <color rgb="FF000000"/>
      </top>
      <bottom style="thick">
        <color rgb="FF000000"/>
      </bottom>
    </border>
    <border>
      <right style="thin">
        <color rgb="FF000000"/>
      </right>
      <top style="thin">
        <color rgb="FF000000"/>
      </top>
      <bottom style="thick">
        <color rgb="FF000000"/>
      </bottom>
    </border>
    <border>
      <left style="thin">
        <color rgb="FF000000"/>
      </left>
      <top style="thin">
        <color rgb="FF000000"/>
      </top>
      <bottom style="thick">
        <color rgb="FF000000"/>
      </bottom>
    </border>
    <border>
      <right style="thick">
        <color rgb="FF000000"/>
      </right>
      <top style="thin">
        <color rgb="FF000000"/>
      </top>
      <bottom style="thick">
        <color rgb="FF000000"/>
      </bottom>
    </border>
    <border>
      <right style="thick">
        <color rgb="FF000000"/>
      </right>
      <top style="thin">
        <color rgb="FF000000"/>
      </top>
    </border>
    <border>
      <left style="thick">
        <color rgb="FF000000"/>
      </left>
      <top style="thin">
        <color rgb="FF000000"/>
      </top>
    </border>
    <border>
      <left style="thick">
        <color rgb="FF000000"/>
      </left>
      <right style="thin">
        <color rgb="FF000000"/>
      </right>
      <top style="thin">
        <color rgb="FF000000"/>
      </top>
    </border>
    <border>
      <left style="thin">
        <color rgb="FF000000"/>
      </left>
      <right style="thick">
        <color rgb="FF000000"/>
      </right>
      <top style="thin">
        <color rgb="FF000000"/>
      </top>
    </border>
    <border>
      <left style="thick">
        <color rgb="FF000000"/>
      </left>
      <right style="thin">
        <color rgb="FF000000"/>
      </right>
      <bottom style="thin">
        <color rgb="FF000000"/>
      </bottom>
    </border>
    <border>
      <left style="thin">
        <color rgb="FF000000"/>
      </left>
      <right style="thick">
        <color rgb="FF000000"/>
      </right>
      <bottom style="thin">
        <color rgb="FF000000"/>
      </bottom>
    </border>
    <border>
      <right style="thick">
        <color rgb="FF000000"/>
      </right>
    </border>
    <border>
      <left style="thick">
        <color rgb="FF000000"/>
      </left>
    </border>
  </borders>
  <cellStyleXfs count="1">
    <xf borderId="0" fillId="0" fontId="0" numFmtId="0" applyAlignment="1" applyFont="1"/>
  </cellStyleXfs>
  <cellXfs count="18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3" fillId="0" fontId="2" numFmtId="0" xfId="0" applyBorder="1" applyFont="1"/>
    <xf borderId="4" fillId="0" fontId="2" numFmtId="0" xfId="0" applyBorder="1" applyFont="1"/>
    <xf borderId="2" fillId="3" fontId="1" numFmtId="164" xfId="0" applyAlignment="1" applyBorder="1" applyFill="1" applyFont="1" applyNumberFormat="1">
      <alignment horizontal="center" shrinkToFit="0" vertical="center" wrapText="1"/>
    </xf>
    <xf borderId="4" fillId="3" fontId="1" numFmtId="0" xfId="0" applyAlignment="1" applyBorder="1" applyFont="1">
      <alignment horizontal="center" shrinkToFit="0" vertical="center" wrapText="1"/>
    </xf>
    <xf borderId="0" fillId="2" fontId="1" numFmtId="0" xfId="0" applyAlignment="1" applyFont="1">
      <alignment horizontal="center" shrinkToFit="0" vertical="center" wrapText="1"/>
    </xf>
    <xf borderId="5" fillId="2" fontId="1" numFmtId="0" xfId="0" applyAlignment="1" applyBorder="1" applyFont="1">
      <alignment horizontal="center" shrinkToFit="0" vertical="center" wrapText="1"/>
    </xf>
    <xf borderId="2" fillId="4" fontId="3" numFmtId="0" xfId="0" applyAlignment="1" applyBorder="1" applyFill="1" applyFont="1">
      <alignment horizontal="center" shrinkToFit="0" vertical="center" wrapText="1"/>
    </xf>
    <xf borderId="6" fillId="3" fontId="1" numFmtId="164" xfId="0" applyAlignment="1" applyBorder="1" applyFont="1" applyNumberFormat="1">
      <alignment horizontal="center" shrinkToFit="0" vertical="center" wrapText="1"/>
    </xf>
    <xf borderId="7" fillId="5" fontId="1" numFmtId="0" xfId="0" applyAlignment="1" applyBorder="1" applyFill="1" applyFont="1">
      <alignment horizontal="center" shrinkToFit="0" vertical="center" wrapText="1"/>
    </xf>
    <xf borderId="8" fillId="0" fontId="2" numFmtId="0" xfId="0" applyBorder="1" applyFont="1"/>
    <xf borderId="6" fillId="3" fontId="1" numFmtId="0" xfId="0" applyAlignment="1" applyBorder="1" applyFont="1">
      <alignment horizontal="center" shrinkToFit="0" vertical="center" wrapText="1"/>
    </xf>
    <xf borderId="5" fillId="3" fontId="3" numFmtId="0" xfId="0" applyAlignment="1" applyBorder="1" applyFont="1">
      <alignment horizontal="center" shrinkToFit="0" vertical="center" wrapText="1"/>
    </xf>
    <xf borderId="9" fillId="0" fontId="2" numFmtId="0" xfId="0" applyBorder="1" applyFont="1"/>
    <xf borderId="2" fillId="5" fontId="1" numFmtId="0" xfId="0" applyAlignment="1" applyBorder="1" applyFont="1">
      <alignment horizontal="center" shrinkToFit="0" vertical="center" wrapText="1"/>
    </xf>
    <xf borderId="7" fillId="4" fontId="1" numFmtId="0" xfId="0" applyAlignment="1" applyBorder="1" applyFont="1">
      <alignment horizontal="center" shrinkToFit="0" vertical="center" wrapText="1"/>
    </xf>
    <xf borderId="6" fillId="0" fontId="2" numFmtId="0" xfId="0" applyBorder="1" applyFont="1"/>
    <xf borderId="10" fillId="0" fontId="2" numFmtId="0" xfId="0" applyBorder="1" applyFont="1"/>
    <xf borderId="11" fillId="0" fontId="2" numFmtId="0" xfId="0" applyBorder="1" applyFont="1"/>
    <xf borderId="7" fillId="4" fontId="4" numFmtId="0" xfId="0" applyAlignment="1" applyBorder="1" applyFont="1">
      <alignment horizontal="center" shrinkToFit="0" vertical="top" wrapText="1"/>
    </xf>
    <xf borderId="2" fillId="4" fontId="3" numFmtId="0" xfId="0" applyAlignment="1" applyBorder="1" applyFont="1">
      <alignment horizontal="center" readingOrder="0" shrinkToFit="0" vertical="center" wrapText="1"/>
    </xf>
    <xf borderId="2" fillId="5" fontId="1" numFmtId="0" xfId="0" applyAlignment="1" applyBorder="1" applyFont="1">
      <alignment horizontal="center" readingOrder="0" shrinkToFit="0" vertical="center" wrapText="1"/>
    </xf>
    <xf borderId="2" fillId="5" fontId="1" numFmtId="165" xfId="0" applyAlignment="1" applyBorder="1" applyFont="1" applyNumberFormat="1">
      <alignment horizontal="center" shrinkToFit="0" vertical="center" wrapText="1"/>
    </xf>
    <xf borderId="12" fillId="0" fontId="2" numFmtId="0" xfId="0" applyBorder="1" applyFont="1"/>
    <xf borderId="2" fillId="5" fontId="1" numFmtId="164" xfId="0" applyAlignment="1" applyBorder="1" applyFont="1" applyNumberFormat="1">
      <alignment horizontal="center" shrinkToFit="0" vertical="center" wrapText="1"/>
    </xf>
    <xf borderId="13" fillId="0" fontId="2" numFmtId="0" xfId="0" applyBorder="1" applyFont="1"/>
    <xf borderId="7" fillId="4" fontId="5" numFmtId="0" xfId="0" applyAlignment="1" applyBorder="1" applyFont="1">
      <alignment horizontal="center" shrinkToFit="0" vertical="center" wrapText="1"/>
    </xf>
    <xf borderId="7" fillId="3" fontId="3" numFmtId="0" xfId="0" applyAlignment="1" applyBorder="1" applyFont="1">
      <alignment horizontal="center" shrinkToFit="0" vertical="center" wrapText="1"/>
    </xf>
    <xf borderId="11" fillId="3" fontId="1" numFmtId="0" xfId="0" applyAlignment="1" applyBorder="1" applyFont="1">
      <alignment horizontal="center" shrinkToFit="0" vertical="center" wrapText="1"/>
    </xf>
    <xf borderId="14" fillId="0" fontId="2" numFmtId="0" xfId="0" applyBorder="1" applyFont="1"/>
    <xf borderId="15" fillId="0" fontId="2" numFmtId="0" xfId="0" applyBorder="1" applyFont="1"/>
    <xf borderId="9" fillId="2" fontId="1" numFmtId="0" xfId="0" applyAlignment="1" applyBorder="1" applyFont="1">
      <alignment horizontal="center" shrinkToFit="0" vertical="center" wrapText="1"/>
    </xf>
    <xf borderId="7" fillId="4" fontId="6" numFmtId="0" xfId="0" applyAlignment="1" applyBorder="1" applyFont="1">
      <alignment horizontal="center" shrinkToFit="0" vertical="center" wrapText="1"/>
    </xf>
    <xf borderId="0" fillId="3" fontId="1" numFmtId="0" xfId="0" applyAlignment="1" applyFont="1">
      <alignment horizontal="center" shrinkToFit="0" vertical="center" wrapText="1"/>
    </xf>
    <xf borderId="16" fillId="0" fontId="2" numFmtId="0" xfId="0" applyBorder="1" applyFont="1"/>
    <xf borderId="17" fillId="4" fontId="3" numFmtId="0" xfId="0" applyAlignment="1" applyBorder="1" applyFont="1">
      <alignment horizontal="center" shrinkToFit="0" vertical="center" wrapText="1"/>
    </xf>
    <xf borderId="0" fillId="3" fontId="7" numFmtId="0" xfId="0" applyAlignment="1" applyFont="1">
      <alignment horizontal="center" shrinkToFit="0" vertical="center" wrapText="1"/>
    </xf>
    <xf borderId="0" fillId="3" fontId="3" numFmtId="0" xfId="0" applyAlignment="1" applyFont="1">
      <alignment horizontal="center" shrinkToFit="0" vertical="center" wrapText="1"/>
    </xf>
    <xf borderId="18" fillId="4" fontId="8" numFmtId="0" xfId="0" applyAlignment="1" applyBorder="1" applyFont="1">
      <alignment horizontal="center" shrinkToFit="0" vertical="center" wrapText="1"/>
    </xf>
    <xf borderId="19" fillId="0" fontId="2" numFmtId="0" xfId="0" applyBorder="1" applyFont="1"/>
    <xf borderId="20" fillId="0" fontId="2" numFmtId="0" xfId="0" applyBorder="1" applyFont="1"/>
    <xf borderId="21" fillId="0" fontId="2" numFmtId="0" xfId="0" applyBorder="1" applyFont="1"/>
    <xf borderId="22" fillId="0" fontId="2" numFmtId="0" xfId="0" applyBorder="1" applyFont="1"/>
    <xf borderId="2" fillId="5" fontId="3" numFmtId="0" xfId="0" applyAlignment="1" applyBorder="1" applyFont="1">
      <alignment horizontal="center" shrinkToFit="0" vertical="center" wrapText="1"/>
    </xf>
    <xf borderId="23" fillId="4" fontId="3" numFmtId="0" xfId="0" applyAlignment="1" applyBorder="1" applyFont="1">
      <alignment horizontal="center" shrinkToFit="0" vertical="center" wrapText="1"/>
    </xf>
    <xf borderId="24" fillId="0" fontId="2" numFmtId="0" xfId="0" applyBorder="1" applyFont="1"/>
    <xf borderId="25" fillId="0" fontId="2" numFmtId="0" xfId="0" applyBorder="1" applyFont="1"/>
    <xf borderId="26" fillId="5" fontId="3" numFmtId="0" xfId="0" applyAlignment="1" applyBorder="1" applyFont="1">
      <alignment horizontal="center" shrinkToFit="0" vertical="center" wrapText="1"/>
    </xf>
    <xf borderId="27" fillId="0" fontId="2" numFmtId="0" xfId="0" applyBorder="1" applyFont="1"/>
    <xf borderId="2" fillId="3" fontId="6" numFmtId="0" xfId="0" applyAlignment="1" applyBorder="1" applyFont="1">
      <alignment horizontal="center" shrinkToFit="0" vertical="center" wrapText="1"/>
    </xf>
    <xf borderId="2" fillId="3" fontId="3" numFmtId="0" xfId="0" applyAlignment="1" applyBorder="1" applyFont="1">
      <alignment horizontal="center" shrinkToFit="0" vertical="center" wrapText="1"/>
    </xf>
    <xf borderId="1" fillId="3" fontId="3" numFmtId="0" xfId="0" applyAlignment="1" applyBorder="1" applyFont="1">
      <alignment horizontal="center" shrinkToFit="0" vertical="center" wrapText="1"/>
    </xf>
    <xf borderId="19" fillId="4" fontId="6" numFmtId="0" xfId="0" applyAlignment="1" applyBorder="1" applyFont="1">
      <alignment horizontal="center" shrinkToFit="0" vertical="center" wrapText="1"/>
    </xf>
    <xf borderId="18" fillId="4" fontId="6" numFmtId="0" xfId="0" applyAlignment="1" applyBorder="1" applyFont="1">
      <alignment horizontal="center" shrinkToFit="0" vertical="center" wrapText="1"/>
    </xf>
    <xf borderId="8" fillId="4" fontId="6" numFmtId="0" xfId="0" applyAlignment="1" applyBorder="1" applyFont="1">
      <alignment horizontal="center" shrinkToFit="0" vertical="center" wrapText="1"/>
    </xf>
    <xf borderId="28" fillId="0" fontId="2" numFmtId="0" xfId="0" applyBorder="1" applyFont="1"/>
    <xf borderId="29" fillId="4" fontId="6" numFmtId="0" xfId="0" applyAlignment="1" applyBorder="1" applyFont="1">
      <alignment horizontal="center" shrinkToFit="0" vertical="center" wrapText="1"/>
    </xf>
    <xf borderId="6" fillId="3" fontId="3" numFmtId="0" xfId="0" applyAlignment="1" applyBorder="1" applyFont="1">
      <alignment horizontal="center" shrinkToFit="0" vertical="center" wrapText="1"/>
    </xf>
    <xf borderId="3" fillId="4" fontId="3" numFmtId="0" xfId="0" applyAlignment="1" applyBorder="1" applyFont="1">
      <alignment horizontal="center" shrinkToFit="0" vertical="center" wrapText="1"/>
    </xf>
    <xf borderId="30" fillId="4" fontId="3" numFmtId="0" xfId="0" applyAlignment="1" applyBorder="1" applyFont="1">
      <alignment horizontal="center" shrinkToFit="0" vertical="center" wrapText="1"/>
    </xf>
    <xf borderId="1" fillId="5" fontId="1" numFmtId="0" xfId="0" applyAlignment="1" applyBorder="1" applyFont="1">
      <alignment horizontal="center" shrinkToFit="0" vertical="center" wrapText="1"/>
    </xf>
    <xf borderId="31" fillId="4" fontId="3" numFmtId="0" xfId="0" applyAlignment="1" applyBorder="1" applyFont="1">
      <alignment horizontal="center" shrinkToFit="0" vertical="center" wrapText="1"/>
    </xf>
    <xf borderId="3" fillId="4" fontId="1" numFmtId="0" xfId="0" applyAlignment="1" applyBorder="1" applyFont="1">
      <alignment horizontal="center" shrinkToFit="0" vertical="center" wrapText="1"/>
    </xf>
    <xf borderId="2" fillId="4" fontId="1" numFmtId="0" xfId="0" applyAlignment="1" applyBorder="1" applyFont="1">
      <alignment horizontal="center" shrinkToFit="0" vertical="center" wrapText="1"/>
    </xf>
    <xf borderId="6" fillId="4" fontId="3" numFmtId="0" xfId="0" applyAlignment="1" applyBorder="1" applyFont="1">
      <alignment horizontal="center" shrinkToFit="0" vertical="center" wrapText="1"/>
    </xf>
    <xf borderId="32" fillId="0" fontId="2" numFmtId="0" xfId="0" applyBorder="1" applyFont="1"/>
    <xf borderId="1" fillId="6" fontId="1" numFmtId="0" xfId="0" applyAlignment="1" applyBorder="1" applyFill="1" applyFont="1">
      <alignment horizontal="center" shrinkToFit="0" vertical="center" wrapText="1"/>
    </xf>
    <xf borderId="33" fillId="0" fontId="2" numFmtId="0" xfId="0" applyBorder="1" applyFont="1"/>
    <xf borderId="29" fillId="4" fontId="3" numFmtId="0" xfId="0" applyAlignment="1" applyBorder="1" applyFont="1">
      <alignment horizontal="center" shrinkToFit="0" vertical="center" wrapText="1"/>
    </xf>
    <xf borderId="7" fillId="4" fontId="3" numFmtId="0" xfId="0" applyAlignment="1" applyBorder="1" applyFont="1">
      <alignment horizontal="center" shrinkToFit="0" vertical="center" wrapText="1"/>
    </xf>
    <xf borderId="8" fillId="5" fontId="6" numFmtId="0" xfId="0" applyAlignment="1" applyBorder="1" applyFont="1">
      <alignment horizontal="center" shrinkToFit="0" vertical="center" wrapText="1"/>
    </xf>
    <xf borderId="24" fillId="4" fontId="1" numFmtId="0" xfId="0" applyAlignment="1" applyBorder="1" applyFont="1">
      <alignment horizontal="center" shrinkToFit="0" vertical="center" wrapText="1"/>
    </xf>
    <xf borderId="23" fillId="4" fontId="6" numFmtId="0" xfId="0" applyAlignment="1" applyBorder="1" applyFont="1">
      <alignment horizontal="center" shrinkToFit="0" vertical="center" wrapText="1"/>
    </xf>
    <xf borderId="24" fillId="4" fontId="6" numFmtId="0" xfId="0" applyAlignment="1" applyBorder="1" applyFont="1">
      <alignment horizontal="center" shrinkToFit="0" vertical="center" wrapText="1"/>
    </xf>
    <xf borderId="27" fillId="4" fontId="6" numFmtId="0" xfId="0" applyAlignment="1" applyBorder="1" applyFont="1">
      <alignment horizontal="center" shrinkToFit="0" vertical="center" wrapText="1"/>
    </xf>
    <xf borderId="14" fillId="3" fontId="6" numFmtId="0" xfId="0" applyAlignment="1" applyBorder="1" applyFont="1">
      <alignment horizontal="center" shrinkToFit="0" vertical="center" wrapText="1"/>
    </xf>
    <xf borderId="2" fillId="4" fontId="1" numFmtId="0" xfId="0" applyAlignment="1" applyBorder="1" applyFont="1">
      <alignment horizontal="center" readingOrder="0" shrinkToFit="0" vertical="center" wrapText="1"/>
    </xf>
    <xf borderId="15" fillId="3" fontId="7" numFmtId="0" xfId="0" applyAlignment="1" applyBorder="1" applyFont="1">
      <alignment horizontal="center" shrinkToFit="0" vertical="center" wrapText="1"/>
    </xf>
    <xf borderId="7" fillId="4" fontId="9" numFmtId="0" xfId="0" applyAlignment="1" applyBorder="1" applyFont="1">
      <alignment horizontal="center" shrinkToFit="0" vertical="center" wrapText="1"/>
    </xf>
    <xf borderId="12" fillId="2" fontId="1" numFmtId="0" xfId="0" applyAlignment="1" applyBorder="1" applyFont="1">
      <alignment horizontal="center" shrinkToFit="0" vertical="center" wrapText="1"/>
    </xf>
    <xf borderId="11" fillId="3" fontId="9" numFmtId="0" xfId="0" applyAlignment="1" applyBorder="1" applyFont="1">
      <alignment horizontal="center" shrinkToFit="0" vertical="center" wrapText="1"/>
    </xf>
    <xf borderId="7" fillId="4" fontId="10" numFmtId="0" xfId="0" applyAlignment="1" applyBorder="1" applyFont="1">
      <alignment horizontal="center" shrinkToFit="0" vertical="center" wrapText="1"/>
    </xf>
    <xf borderId="29" fillId="4" fontId="10" numFmtId="0" xfId="0" applyAlignment="1" applyBorder="1" applyFont="1">
      <alignment horizontal="center" shrinkToFit="0" vertical="center" wrapText="1"/>
    </xf>
    <xf borderId="7" fillId="4" fontId="4" numFmtId="0" xfId="0" applyAlignment="1" applyBorder="1" applyFont="1">
      <alignment horizontal="center" shrinkToFit="0" vertical="center" wrapText="1"/>
    </xf>
    <xf borderId="17" fillId="4" fontId="1" numFmtId="0" xfId="0" applyAlignment="1" applyBorder="1" applyFont="1">
      <alignment horizontal="center" shrinkToFit="0" vertical="center" wrapText="1"/>
    </xf>
    <xf borderId="17" fillId="5" fontId="1" numFmtId="0" xfId="0" applyAlignment="1" applyBorder="1" applyFont="1">
      <alignment horizontal="center" shrinkToFit="0" vertical="center" wrapText="1"/>
    </xf>
    <xf borderId="34" fillId="0" fontId="2" numFmtId="0" xfId="0" applyBorder="1" applyFont="1"/>
    <xf borderId="29" fillId="4" fontId="4" numFmtId="0" xfId="0" applyAlignment="1" applyBorder="1" applyFont="1">
      <alignment horizontal="center" shrinkToFit="0" vertical="center" wrapText="1"/>
    </xf>
    <xf borderId="29" fillId="4" fontId="11" numFmtId="0" xfId="0" applyAlignment="1" applyBorder="1" applyFont="1">
      <alignment horizontal="center" shrinkToFit="0" vertical="center" wrapText="1"/>
    </xf>
    <xf borderId="35" fillId="0" fontId="2" numFmtId="0" xfId="0" applyBorder="1" applyFont="1"/>
    <xf borderId="1" fillId="4" fontId="6" numFmtId="0" xfId="0" applyAlignment="1" applyBorder="1" applyFont="1">
      <alignment horizontal="center" vertical="center"/>
    </xf>
    <xf borderId="1" fillId="2" fontId="3" numFmtId="0" xfId="0" applyAlignment="1" applyBorder="1" applyFont="1">
      <alignment horizontal="center" vertical="center"/>
    </xf>
    <xf borderId="2" fillId="4" fontId="6" numFmtId="0" xfId="0" applyAlignment="1" applyBorder="1" applyFont="1">
      <alignment horizontal="center" vertical="center"/>
    </xf>
    <xf borderId="1" fillId="4" fontId="3" numFmtId="0" xfId="0" applyAlignment="1" applyBorder="1" applyFont="1">
      <alignment horizontal="center" readingOrder="0" vertical="center"/>
    </xf>
    <xf borderId="1" fillId="4" fontId="3" numFmtId="0" xfId="0" applyAlignment="1" applyBorder="1" applyFont="1">
      <alignment horizontal="center" vertical="center"/>
    </xf>
    <xf borderId="1" fillId="5" fontId="3" numFmtId="0" xfId="0" applyAlignment="1" applyBorder="1" applyFont="1">
      <alignment horizontal="center" vertical="center"/>
    </xf>
    <xf borderId="2" fillId="4" fontId="3" numFmtId="0" xfId="0" applyAlignment="1" applyBorder="1" applyFont="1">
      <alignment horizontal="center" vertical="center"/>
    </xf>
    <xf borderId="0" fillId="4" fontId="3" numFmtId="0" xfId="0" applyAlignment="1" applyFont="1">
      <alignment horizontal="center" vertical="center"/>
    </xf>
    <xf borderId="1" fillId="4" fontId="1" numFmtId="0" xfId="0" applyAlignment="1" applyBorder="1" applyFont="1">
      <alignment horizontal="center" shrinkToFit="0" vertical="center" wrapText="1"/>
    </xf>
    <xf borderId="1" fillId="3" fontId="3" numFmtId="0" xfId="0" applyAlignment="1" applyBorder="1" applyFont="1">
      <alignment horizontal="center" vertical="center"/>
    </xf>
    <xf borderId="1" fillId="4" fontId="3" numFmtId="0" xfId="0" applyAlignment="1" applyBorder="1" applyFont="1">
      <alignment horizontal="center" readingOrder="0" shrinkToFit="0" vertical="center" wrapText="1"/>
    </xf>
    <xf borderId="1" fillId="4" fontId="7" numFmtId="0" xfId="0" applyAlignment="1" applyBorder="1" applyFont="1">
      <alignment horizontal="center" readingOrder="0" shrinkToFit="0" vertical="center" wrapText="1"/>
    </xf>
    <xf borderId="1" fillId="4" fontId="7" numFmtId="0" xfId="0" applyAlignment="1" applyBorder="1" applyFont="1">
      <alignment horizontal="center" shrinkToFit="0" vertical="center" wrapText="1"/>
    </xf>
    <xf borderId="1" fillId="3" fontId="7" numFmtId="0" xfId="0" applyAlignment="1" applyBorder="1" applyFont="1">
      <alignment horizontal="center" shrinkToFit="0" vertical="center" wrapText="1"/>
    </xf>
    <xf borderId="1" fillId="3" fontId="7" numFmtId="0" xfId="0" applyAlignment="1" applyBorder="1" applyFont="1">
      <alignment horizontal="center" readingOrder="0" shrinkToFit="0" vertical="center" wrapText="1"/>
    </xf>
    <xf borderId="5" fillId="5" fontId="3" numFmtId="0" xfId="0" applyAlignment="1" applyBorder="1" applyFont="1">
      <alignment horizontal="center" readingOrder="0" shrinkToFit="0" vertical="center" wrapText="1"/>
    </xf>
    <xf borderId="1" fillId="5" fontId="7" numFmtId="0" xfId="0" applyAlignment="1" applyBorder="1" applyFont="1">
      <alignment horizontal="center" readingOrder="0" shrinkToFit="0" vertical="center" wrapText="1"/>
    </xf>
    <xf borderId="0" fillId="5" fontId="3" numFmtId="0" xfId="0" applyAlignment="1" applyFont="1">
      <alignment horizontal="center" vertical="center"/>
    </xf>
    <xf borderId="1" fillId="5" fontId="7" numFmtId="0" xfId="0" applyAlignment="1" applyBorder="1" applyFont="1">
      <alignment horizontal="center" shrinkToFit="0" vertical="center" wrapText="1"/>
    </xf>
    <xf borderId="7" fillId="5" fontId="7" numFmtId="0" xfId="0" applyAlignment="1" applyBorder="1" applyFont="1">
      <alignment horizontal="center" readingOrder="0" shrinkToFit="0" vertical="center" wrapText="1"/>
    </xf>
    <xf borderId="5" fillId="5" fontId="7" numFmtId="0" xfId="0" applyAlignment="1" applyBorder="1" applyFont="1">
      <alignment horizontal="center" shrinkToFit="0" vertical="center" wrapText="1"/>
    </xf>
    <xf borderId="5" fillId="6" fontId="3" numFmtId="0" xfId="0" applyAlignment="1" applyBorder="1" applyFont="1">
      <alignment horizontal="center" readingOrder="0" shrinkToFit="0" vertical="center" wrapText="1"/>
    </xf>
    <xf borderId="1" fillId="6" fontId="7" numFmtId="0" xfId="0" applyAlignment="1" applyBorder="1" applyFont="1">
      <alignment horizontal="center" readingOrder="0" shrinkToFit="0" vertical="center" wrapText="1"/>
    </xf>
    <xf borderId="5" fillId="6" fontId="7" numFmtId="0" xfId="0" applyAlignment="1" applyBorder="1" applyFont="1">
      <alignment horizontal="center" readingOrder="0" shrinkToFit="0" vertical="center" wrapText="1"/>
    </xf>
    <xf borderId="1" fillId="6" fontId="7" numFmtId="0" xfId="0" applyAlignment="1" applyBorder="1" applyFont="1">
      <alignment horizontal="center" shrinkToFit="0" vertical="center" wrapText="1"/>
    </xf>
    <xf borderId="5" fillId="7" fontId="3" numFmtId="0" xfId="0" applyAlignment="1" applyBorder="1" applyFill="1" applyFont="1">
      <alignment horizontal="center" readingOrder="0" shrinkToFit="0" vertical="center" wrapText="1"/>
    </xf>
    <xf borderId="1" fillId="7" fontId="7" numFmtId="0" xfId="0" applyAlignment="1" applyBorder="1" applyFont="1">
      <alignment horizontal="center" readingOrder="0" shrinkToFit="0" vertical="center" wrapText="1"/>
    </xf>
    <xf borderId="1" fillId="7" fontId="7" numFmtId="0" xfId="0" applyAlignment="1" applyBorder="1" applyFont="1">
      <alignment horizontal="center" shrinkToFit="0" vertical="center" wrapText="1"/>
    </xf>
    <xf borderId="5" fillId="8" fontId="3" numFmtId="0" xfId="0" applyAlignment="1" applyBorder="1" applyFill="1" applyFont="1">
      <alignment horizontal="center" readingOrder="0" shrinkToFit="0" vertical="center" wrapText="1"/>
    </xf>
    <xf borderId="1" fillId="8" fontId="7" numFmtId="0" xfId="0" applyAlignment="1" applyBorder="1" applyFont="1">
      <alignment horizontal="center" readingOrder="0" shrinkToFit="0" vertical="center" wrapText="1"/>
    </xf>
    <xf borderId="1" fillId="8" fontId="7" numFmtId="0" xfId="0" applyAlignment="1" applyBorder="1" applyFont="1">
      <alignment horizontal="center" shrinkToFit="0" vertical="center" wrapText="1"/>
    </xf>
    <xf borderId="7" fillId="8" fontId="7" numFmtId="0" xfId="0" applyAlignment="1" applyBorder="1" applyFont="1">
      <alignment horizontal="center" readingOrder="0" shrinkToFit="0" vertical="center" wrapText="1"/>
    </xf>
    <xf borderId="6" fillId="8" fontId="7" numFmtId="0" xfId="0" applyAlignment="1" applyBorder="1" applyFont="1">
      <alignment horizontal="center" readingOrder="0" shrinkToFit="0" vertical="center" wrapText="1"/>
    </xf>
    <xf borderId="5" fillId="8" fontId="7" numFmtId="0" xfId="0" applyAlignment="1" applyBorder="1" applyFont="1">
      <alignment horizontal="center" shrinkToFit="0" vertical="center" wrapText="1"/>
    </xf>
    <xf borderId="11" fillId="8" fontId="7" numFmtId="0" xfId="0" applyAlignment="1" applyBorder="1" applyFont="1">
      <alignment horizontal="center" readingOrder="0" shrinkToFit="0" vertical="center" wrapText="1"/>
    </xf>
    <xf borderId="10" fillId="8" fontId="7" numFmtId="0" xfId="0" applyAlignment="1" applyBorder="1" applyFont="1">
      <alignment horizontal="center" readingOrder="0" shrinkToFit="0" vertical="center" wrapText="1"/>
    </xf>
    <xf borderId="14" fillId="8" fontId="7" numFmtId="0" xfId="0" applyAlignment="1" applyBorder="1" applyFont="1">
      <alignment horizontal="center" readingOrder="0" shrinkToFit="0" vertical="center" wrapText="1"/>
    </xf>
    <xf borderId="13" fillId="8" fontId="7" numFmtId="0" xfId="0" applyAlignment="1" applyBorder="1" applyFont="1">
      <alignment horizontal="center" readingOrder="0" shrinkToFit="0" vertical="center" wrapText="1"/>
    </xf>
    <xf borderId="5" fillId="9" fontId="3" numFmtId="0" xfId="0" applyAlignment="1" applyBorder="1" applyFill="1" applyFont="1">
      <alignment horizontal="center" readingOrder="0" shrinkToFit="0" vertical="center" wrapText="1"/>
    </xf>
    <xf borderId="1" fillId="9" fontId="7" numFmtId="0" xfId="0" applyAlignment="1" applyBorder="1" applyFont="1">
      <alignment horizontal="center" readingOrder="0" shrinkToFit="0" vertical="center" wrapText="1"/>
    </xf>
    <xf borderId="5" fillId="9" fontId="7" numFmtId="0" xfId="0" applyAlignment="1" applyBorder="1" applyFont="1">
      <alignment horizontal="center" readingOrder="0" shrinkToFit="0" vertical="center" wrapText="1"/>
    </xf>
    <xf borderId="1" fillId="9" fontId="7" numFmtId="0" xfId="0" applyAlignment="1" applyBorder="1" applyFont="1">
      <alignment horizontal="center" shrinkToFit="0" vertical="center" wrapText="1"/>
    </xf>
    <xf borderId="5" fillId="9" fontId="7" numFmtId="0" xfId="0" applyAlignment="1" applyBorder="1" applyFont="1">
      <alignment horizontal="center" shrinkToFit="0" vertical="center" wrapText="1"/>
    </xf>
    <xf borderId="5" fillId="10" fontId="3" numFmtId="0" xfId="0" applyAlignment="1" applyBorder="1" applyFill="1" applyFont="1">
      <alignment horizontal="center" readingOrder="0" shrinkToFit="0" vertical="center" wrapText="1"/>
    </xf>
    <xf borderId="1" fillId="10" fontId="7" numFmtId="0" xfId="0" applyAlignment="1" applyBorder="1" applyFont="1">
      <alignment horizontal="center" readingOrder="0" shrinkToFit="0" vertical="center" wrapText="1"/>
    </xf>
    <xf borderId="1" fillId="10" fontId="7" numFmtId="0" xfId="0" applyAlignment="1" applyBorder="1" applyFont="1">
      <alignment horizontal="center" shrinkToFit="0" vertical="center" wrapText="1"/>
    </xf>
    <xf borderId="7" fillId="10" fontId="7" numFmtId="0" xfId="0" applyAlignment="1" applyBorder="1" applyFont="1">
      <alignment horizontal="center" shrinkToFit="0" vertical="center" wrapText="1"/>
    </xf>
    <xf borderId="5" fillId="11" fontId="3" numFmtId="0" xfId="0" applyAlignment="1" applyBorder="1" applyFill="1" applyFont="1">
      <alignment horizontal="center" readingOrder="0" shrinkToFit="0" vertical="center" wrapText="1"/>
    </xf>
    <xf borderId="1" fillId="11" fontId="7" numFmtId="0" xfId="0" applyAlignment="1" applyBorder="1" applyFont="1">
      <alignment horizontal="center" readingOrder="0" shrinkToFit="0" vertical="center" wrapText="1"/>
    </xf>
    <xf borderId="5" fillId="11" fontId="7" numFmtId="0" xfId="0" applyAlignment="1" applyBorder="1" applyFont="1">
      <alignment horizontal="center" readingOrder="0" shrinkToFit="0" vertical="center" wrapText="1"/>
    </xf>
    <xf borderId="1" fillId="11" fontId="7" numFmtId="0" xfId="0" applyAlignment="1" applyBorder="1" applyFont="1">
      <alignment horizontal="center" shrinkToFit="0" vertical="center" wrapText="1"/>
    </xf>
    <xf borderId="5" fillId="12" fontId="3" numFmtId="0" xfId="0" applyAlignment="1" applyBorder="1" applyFill="1" applyFont="1">
      <alignment horizontal="center" readingOrder="0" shrinkToFit="0" vertical="center" wrapText="1"/>
    </xf>
    <xf borderId="1" fillId="12" fontId="7" numFmtId="0" xfId="0" applyAlignment="1" applyBorder="1" applyFont="1">
      <alignment horizontal="center" readingOrder="0" shrinkToFit="0" vertical="center" wrapText="1"/>
    </xf>
    <xf borderId="5" fillId="12" fontId="7" numFmtId="0" xfId="0" applyAlignment="1" applyBorder="1" applyFont="1">
      <alignment horizontal="center" readingOrder="0" shrinkToFit="0" vertical="center" wrapText="1"/>
    </xf>
    <xf borderId="1" fillId="12" fontId="7" numFmtId="0" xfId="0" applyAlignment="1" applyBorder="1" applyFont="1">
      <alignment horizontal="center" shrinkToFit="0" vertical="center" wrapText="1"/>
    </xf>
    <xf borderId="2" fillId="12" fontId="7" numFmtId="0" xfId="0" applyAlignment="1" applyBorder="1" applyFont="1">
      <alignment horizontal="center" readingOrder="0" shrinkToFit="0" vertical="center" wrapText="1"/>
    </xf>
    <xf borderId="5" fillId="13" fontId="3" numFmtId="0" xfId="0" applyAlignment="1" applyBorder="1" applyFill="1" applyFont="1">
      <alignment horizontal="center" readingOrder="0" shrinkToFit="0" vertical="center" wrapText="1"/>
    </xf>
    <xf borderId="1" fillId="13" fontId="7" numFmtId="0" xfId="0" applyAlignment="1" applyBorder="1" applyFont="1">
      <alignment horizontal="center" readingOrder="0" shrinkToFit="0" vertical="center" wrapText="1"/>
    </xf>
    <xf borderId="5" fillId="13" fontId="7" numFmtId="0" xfId="0" applyAlignment="1" applyBorder="1" applyFont="1">
      <alignment horizontal="center" readingOrder="0" shrinkToFit="0" vertical="center" wrapText="1"/>
    </xf>
    <xf borderId="1" fillId="13" fontId="7" numFmtId="0" xfId="0" applyAlignment="1" applyBorder="1" applyFont="1">
      <alignment horizontal="center" shrinkToFit="0" vertical="center" wrapText="1"/>
    </xf>
    <xf borderId="5" fillId="13" fontId="7" numFmtId="0" xfId="0" applyAlignment="1" applyBorder="1" applyFont="1">
      <alignment horizontal="center" shrinkToFit="0" vertical="center" wrapText="1"/>
    </xf>
    <xf borderId="5" fillId="14" fontId="3" numFmtId="0" xfId="0" applyAlignment="1" applyBorder="1" applyFill="1" applyFont="1">
      <alignment horizontal="center" readingOrder="0" shrinkToFit="0" vertical="center" wrapText="1"/>
    </xf>
    <xf borderId="1" fillId="14" fontId="7" numFmtId="0" xfId="0" applyAlignment="1" applyBorder="1" applyFont="1">
      <alignment horizontal="center" readingOrder="0" shrinkToFit="0" vertical="center" wrapText="1"/>
    </xf>
    <xf borderId="5" fillId="14" fontId="7" numFmtId="0" xfId="0" applyAlignment="1" applyBorder="1" applyFont="1">
      <alignment horizontal="center" readingOrder="0" shrinkToFit="0" vertical="center" wrapText="1"/>
    </xf>
    <xf borderId="1" fillId="14" fontId="7" numFmtId="0" xfId="0" applyAlignment="1" applyBorder="1" applyFont="1">
      <alignment horizontal="center" shrinkToFit="0" vertical="center" wrapText="1"/>
    </xf>
    <xf borderId="2" fillId="14" fontId="7" numFmtId="0" xfId="0" applyAlignment="1" applyBorder="1" applyFont="1">
      <alignment horizontal="center" readingOrder="0" shrinkToFit="0" vertical="center" wrapText="1"/>
    </xf>
    <xf borderId="5" fillId="15" fontId="3" numFmtId="0" xfId="0" applyAlignment="1" applyBorder="1" applyFill="1" applyFont="1">
      <alignment horizontal="center" readingOrder="0" shrinkToFit="0" vertical="center" wrapText="1"/>
    </xf>
    <xf borderId="1" fillId="15" fontId="7" numFmtId="0" xfId="0" applyAlignment="1" applyBorder="1" applyFont="1">
      <alignment horizontal="center" readingOrder="0" shrinkToFit="0" vertical="center" wrapText="1"/>
    </xf>
    <xf borderId="5" fillId="15" fontId="7" numFmtId="0" xfId="0" applyAlignment="1" applyBorder="1" applyFont="1">
      <alignment horizontal="center" readingOrder="0" shrinkToFit="0" vertical="center" wrapText="1"/>
    </xf>
    <xf borderId="1" fillId="15" fontId="7" numFmtId="0" xfId="0" applyAlignment="1" applyBorder="1" applyFont="1">
      <alignment horizontal="center" shrinkToFit="0" vertical="center" wrapText="1"/>
    </xf>
    <xf borderId="5" fillId="16" fontId="3" numFmtId="0" xfId="0" applyAlignment="1" applyBorder="1" applyFill="1" applyFont="1">
      <alignment horizontal="center" readingOrder="0" shrinkToFit="0" vertical="center" wrapText="1"/>
    </xf>
    <xf borderId="1" fillId="16" fontId="7" numFmtId="0" xfId="0" applyAlignment="1" applyBorder="1" applyFont="1">
      <alignment horizontal="center" readingOrder="0" shrinkToFit="0" vertical="center" wrapText="1"/>
    </xf>
    <xf borderId="5" fillId="16" fontId="7" numFmtId="0" xfId="0" applyAlignment="1" applyBorder="1" applyFont="1">
      <alignment horizontal="center" readingOrder="0" shrinkToFit="0" vertical="center" wrapText="1"/>
    </xf>
    <xf borderId="1" fillId="16" fontId="7" numFmtId="0" xfId="0" applyAlignment="1" applyBorder="1" applyFont="1">
      <alignment horizontal="center" shrinkToFit="0" vertical="center" wrapText="1"/>
    </xf>
    <xf borderId="5" fillId="17" fontId="3" numFmtId="0" xfId="0" applyAlignment="1" applyBorder="1" applyFill="1" applyFont="1">
      <alignment horizontal="center" readingOrder="0" shrinkToFit="0" vertical="center" wrapText="1"/>
    </xf>
    <xf borderId="1" fillId="17" fontId="7" numFmtId="0" xfId="0" applyAlignment="1" applyBorder="1" applyFont="1">
      <alignment horizontal="center" readingOrder="0" shrinkToFit="0" vertical="center" wrapText="1"/>
    </xf>
    <xf borderId="5" fillId="17" fontId="7" numFmtId="0" xfId="0" applyAlignment="1" applyBorder="1" applyFont="1">
      <alignment horizontal="center" readingOrder="0" shrinkToFit="0" vertical="center" wrapText="1"/>
    </xf>
    <xf borderId="1" fillId="17" fontId="7" numFmtId="0" xfId="0" applyAlignment="1" applyBorder="1" applyFont="1">
      <alignment horizontal="center" shrinkToFit="0" vertical="center" wrapText="1"/>
    </xf>
    <xf borderId="5" fillId="18" fontId="3" numFmtId="0" xfId="0" applyAlignment="1" applyBorder="1" applyFill="1" applyFont="1">
      <alignment horizontal="center" readingOrder="0" shrinkToFit="0" vertical="center" wrapText="1"/>
    </xf>
    <xf borderId="1" fillId="18" fontId="7" numFmtId="0" xfId="0" applyAlignment="1" applyBorder="1" applyFont="1">
      <alignment horizontal="center" readingOrder="0" shrinkToFit="0" vertical="center" wrapText="1"/>
    </xf>
    <xf borderId="5" fillId="18" fontId="7" numFmtId="0" xfId="0" applyAlignment="1" applyBorder="1" applyFont="1">
      <alignment horizontal="center" readingOrder="0" shrinkToFit="0" vertical="center" wrapText="1"/>
    </xf>
    <xf borderId="1" fillId="18" fontId="7" numFmtId="0" xfId="0" applyAlignment="1" applyBorder="1" applyFont="1">
      <alignment horizontal="center" shrinkToFit="0" vertical="center" wrapText="1"/>
    </xf>
    <xf borderId="5" fillId="19" fontId="3" numFmtId="0" xfId="0" applyAlignment="1" applyBorder="1" applyFill="1" applyFont="1">
      <alignment horizontal="center" readingOrder="0" shrinkToFit="0" vertical="center" wrapText="1"/>
    </xf>
    <xf borderId="1" fillId="19" fontId="7" numFmtId="0" xfId="0" applyAlignment="1" applyBorder="1" applyFont="1">
      <alignment horizontal="center" readingOrder="0" shrinkToFit="0" vertical="center" wrapText="1"/>
    </xf>
    <xf borderId="5" fillId="19" fontId="7" numFmtId="0" xfId="0" applyAlignment="1" applyBorder="1" applyFont="1">
      <alignment horizontal="center" readingOrder="0" shrinkToFit="0" vertical="center" wrapText="1"/>
    </xf>
    <xf borderId="1" fillId="19" fontId="7" numFmtId="0" xfId="0" applyAlignment="1" applyBorder="1" applyFont="1">
      <alignment horizontal="center" shrinkToFit="0" vertical="center" wrapText="1"/>
    </xf>
    <xf borderId="1" fillId="3" fontId="7" numFmtId="0" xfId="0" applyAlignment="1" applyBorder="1" applyFont="1">
      <alignment horizontal="center" vertical="center"/>
    </xf>
    <xf borderId="7" fillId="3" fontId="12" numFmtId="0" xfId="0" applyAlignment="1" applyBorder="1" applyFont="1">
      <alignment horizontal="center" readingOrder="0" vertical="center"/>
    </xf>
    <xf borderId="1" fillId="3" fontId="6" numFmtId="0" xfId="0" applyAlignment="1" applyBorder="1" applyFont="1">
      <alignment horizontal="center" shrinkToFit="0" vertical="center" wrapText="1"/>
    </xf>
    <xf borderId="1" fillId="3" fontId="10" numFmtId="0" xfId="0" applyAlignment="1" applyBorder="1" applyFont="1">
      <alignment horizontal="center" shrinkToFit="0" vertical="center" wrapText="1"/>
    </xf>
    <xf borderId="1" fillId="3" fontId="1" numFmtId="0" xfId="0" applyAlignment="1" applyBorder="1" applyFont="1">
      <alignment horizontal="center" shrinkToFit="0" vertical="center" wrapText="1"/>
    </xf>
    <xf borderId="7" fillId="4" fontId="11" numFmtId="0" xfId="0" applyAlignment="1" applyBorder="1" applyFont="1">
      <alignment horizontal="center" shrinkToFit="0" vertical="center" wrapText="1"/>
    </xf>
    <xf borderId="1" fillId="3" fontId="4" numFmtId="0" xfId="0" applyAlignment="1" applyBorder="1" applyFont="1">
      <alignment horizontal="center" shrinkToFit="0" vertical="center" wrapText="1"/>
    </xf>
    <xf borderId="7" fillId="4" fontId="10" numFmtId="0" xfId="0" applyAlignment="1" applyBorder="1" applyFont="1">
      <alignment horizontal="center" readingOrder="0" shrinkToFit="0" vertical="center" wrapText="1"/>
    </xf>
    <xf borderId="0" fillId="4" fontId="1" numFmtId="0" xfId="0" applyAlignment="1" applyFont="1">
      <alignment horizontal="center" readingOrder="0" vertical="center"/>
    </xf>
    <xf borderId="7" fillId="4" fontId="11" numFmtId="0" xfId="0" applyAlignment="1" applyBorder="1" applyFont="1">
      <alignment horizontal="center" readingOrder="0" shrinkToFit="0" vertical="center" wrapText="1"/>
    </xf>
    <xf borderId="7" fillId="4" fontId="4" numFmtId="0" xfId="0" applyAlignment="1" applyBorder="1" applyFon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77" width="2.38"/>
    <col customWidth="1" min="78" max="78" width="1.63"/>
    <col customWidth="1" min="79" max="83" width="2.38"/>
    <col customWidth="1" min="84" max="84" width="1.5"/>
    <col customWidth="1" min="85" max="128" width="2.38"/>
  </cols>
  <sheetData>
    <row r="1" ht="12.75" customHeight="1">
      <c r="A1" s="1"/>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c r="AL1" s="1"/>
      <c r="AM1" s="5"/>
      <c r="AN1" s="3"/>
      <c r="AO1" s="3"/>
      <c r="AP1" s="3"/>
      <c r="AQ1" s="3"/>
      <c r="AR1" s="3"/>
      <c r="AS1" s="3"/>
      <c r="AT1" s="3"/>
      <c r="AU1" s="3"/>
      <c r="AV1" s="3"/>
      <c r="AW1" s="3"/>
      <c r="AX1" s="3"/>
      <c r="AY1" s="3"/>
      <c r="AZ1" s="3"/>
      <c r="BA1" s="3"/>
      <c r="BB1" s="3"/>
      <c r="BC1" s="3"/>
      <c r="BD1" s="3"/>
      <c r="BE1" s="3"/>
      <c r="BF1" s="3"/>
      <c r="BG1" s="3"/>
      <c r="BH1" s="3"/>
      <c r="BI1" s="3"/>
      <c r="BJ1" s="3"/>
      <c r="BK1" s="3"/>
      <c r="BL1" s="6"/>
      <c r="BM1" s="7"/>
      <c r="CH1" s="7"/>
      <c r="CI1" s="7"/>
      <c r="DX1" s="7"/>
    </row>
    <row r="2" ht="12.75" customHeight="1">
      <c r="A2" s="8"/>
      <c r="B2" s="9" t="s">
        <v>0</v>
      </c>
      <c r="C2" s="3"/>
      <c r="D2" s="3"/>
      <c r="E2" s="3"/>
      <c r="F2" s="3"/>
      <c r="G2" s="3"/>
      <c r="H2" s="3"/>
      <c r="I2" s="3"/>
      <c r="J2" s="3"/>
      <c r="K2" s="3"/>
      <c r="L2" s="3"/>
      <c r="M2" s="4"/>
      <c r="N2" s="9" t="s">
        <v>1</v>
      </c>
      <c r="O2" s="3"/>
      <c r="P2" s="3"/>
      <c r="Q2" s="3"/>
      <c r="R2" s="3"/>
      <c r="S2" s="3"/>
      <c r="T2" s="3"/>
      <c r="U2" s="3"/>
      <c r="V2" s="3"/>
      <c r="W2" s="3"/>
      <c r="X2" s="3"/>
      <c r="Y2" s="4"/>
      <c r="Z2" s="9" t="s">
        <v>2</v>
      </c>
      <c r="AA2" s="3"/>
      <c r="AB2" s="3"/>
      <c r="AC2" s="3"/>
      <c r="AD2" s="3"/>
      <c r="AE2" s="3"/>
      <c r="AF2" s="3"/>
      <c r="AG2" s="3"/>
      <c r="AH2" s="3"/>
      <c r="AI2" s="3"/>
      <c r="AJ2" s="3"/>
      <c r="AK2" s="4"/>
      <c r="AL2" s="8"/>
      <c r="AM2" s="9" t="s">
        <v>3</v>
      </c>
      <c r="AN2" s="3"/>
      <c r="AO2" s="3"/>
      <c r="AP2" s="3"/>
      <c r="AQ2" s="3"/>
      <c r="AR2" s="3"/>
      <c r="AS2" s="3"/>
      <c r="AT2" s="3"/>
      <c r="AU2" s="3"/>
      <c r="AV2" s="3"/>
      <c r="AW2" s="3"/>
      <c r="AX2" s="3"/>
      <c r="AY2" s="3"/>
      <c r="AZ2" s="4"/>
      <c r="BA2" s="9" t="s">
        <v>4</v>
      </c>
      <c r="BB2" s="3"/>
      <c r="BC2" s="3"/>
      <c r="BD2" s="3"/>
      <c r="BE2" s="3"/>
      <c r="BF2" s="3"/>
      <c r="BG2" s="3"/>
      <c r="BH2" s="3"/>
      <c r="BI2" s="3"/>
      <c r="BJ2" s="3"/>
      <c r="BK2" s="4"/>
      <c r="BL2" s="10"/>
      <c r="BM2" s="11"/>
      <c r="BN2" s="12"/>
      <c r="BO2" s="12"/>
      <c r="BP2" s="12"/>
      <c r="BQ2" s="12"/>
      <c r="BR2" s="12"/>
      <c r="BS2" s="12"/>
      <c r="BT2" s="12"/>
      <c r="BU2" s="12"/>
      <c r="BV2" s="12"/>
      <c r="BW2" s="12"/>
      <c r="BX2" s="12"/>
      <c r="BY2" s="12"/>
      <c r="BZ2" s="12"/>
      <c r="CA2" s="12"/>
      <c r="CB2" s="12"/>
      <c r="CC2" s="12"/>
      <c r="CD2" s="12"/>
      <c r="CE2" s="12"/>
      <c r="CF2" s="12"/>
      <c r="CG2" s="12"/>
      <c r="CH2" s="13"/>
      <c r="CI2" s="9" t="s">
        <v>5</v>
      </c>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4"/>
      <c r="DX2" s="14"/>
    </row>
    <row r="3" ht="12.75" customHeight="1">
      <c r="A3" s="15"/>
      <c r="B3" s="16"/>
      <c r="C3" s="3"/>
      <c r="D3" s="3"/>
      <c r="E3" s="3"/>
      <c r="F3" s="3"/>
      <c r="G3" s="3"/>
      <c r="H3" s="3"/>
      <c r="I3" s="3"/>
      <c r="J3" s="3"/>
      <c r="K3" s="3"/>
      <c r="L3" s="3"/>
      <c r="M3" s="4"/>
      <c r="N3" s="16"/>
      <c r="O3" s="3"/>
      <c r="P3" s="3"/>
      <c r="Q3" s="3"/>
      <c r="R3" s="3"/>
      <c r="S3" s="3"/>
      <c r="T3" s="3"/>
      <c r="U3" s="3"/>
      <c r="V3" s="3"/>
      <c r="W3" s="3"/>
      <c r="X3" s="3"/>
      <c r="Y3" s="4"/>
      <c r="Z3" s="16"/>
      <c r="AA3" s="3"/>
      <c r="AB3" s="3"/>
      <c r="AC3" s="3"/>
      <c r="AD3" s="3"/>
      <c r="AE3" s="3"/>
      <c r="AF3" s="3"/>
      <c r="AG3" s="3"/>
      <c r="AH3" s="3"/>
      <c r="AI3" s="3"/>
      <c r="AJ3" s="3"/>
      <c r="AK3" s="4"/>
      <c r="AL3" s="15"/>
      <c r="AM3" s="9" t="s">
        <v>6</v>
      </c>
      <c r="AN3" s="3"/>
      <c r="AO3" s="3"/>
      <c r="AP3" s="3"/>
      <c r="AQ3" s="3"/>
      <c r="AR3" s="4"/>
      <c r="AS3" s="16" t="str">
        <f>IF(OR(AS6=0,AS8=0),"",CONCATENATE(ROUNDDOWN((AS8-AS6)/365,0)," ans"))</f>
        <v/>
      </c>
      <c r="AT3" s="3"/>
      <c r="AU3" s="3"/>
      <c r="AV3" s="3"/>
      <c r="AW3" s="3"/>
      <c r="AX3" s="3"/>
      <c r="AY3" s="3"/>
      <c r="AZ3" s="4"/>
      <c r="BA3" s="17"/>
      <c r="BB3" s="12"/>
      <c r="BC3" s="12"/>
      <c r="BD3" s="12"/>
      <c r="BE3" s="12"/>
      <c r="BF3" s="12"/>
      <c r="BG3" s="12"/>
      <c r="BH3" s="12"/>
      <c r="BI3" s="12"/>
      <c r="BJ3" s="12"/>
      <c r="BK3" s="18"/>
      <c r="BL3" s="19"/>
      <c r="BM3" s="20"/>
      <c r="CH3" s="19"/>
      <c r="CI3" s="21"/>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8"/>
      <c r="DX3" s="15"/>
    </row>
    <row r="4" ht="12.75" customHeight="1">
      <c r="A4" s="15"/>
      <c r="B4" s="22" t="s">
        <v>7</v>
      </c>
      <c r="C4" s="3"/>
      <c r="D4" s="3"/>
      <c r="E4" s="3"/>
      <c r="F4" s="3"/>
      <c r="G4" s="3"/>
      <c r="H4" s="3"/>
      <c r="I4" s="3"/>
      <c r="J4" s="3"/>
      <c r="K4" s="3"/>
      <c r="L4" s="3"/>
      <c r="M4" s="4"/>
      <c r="N4" s="9" t="s">
        <v>8</v>
      </c>
      <c r="O4" s="3"/>
      <c r="P4" s="3"/>
      <c r="Q4" s="3"/>
      <c r="R4" s="3"/>
      <c r="S4" s="3"/>
      <c r="T4" s="3"/>
      <c r="U4" s="3"/>
      <c r="V4" s="3"/>
      <c r="W4" s="3"/>
      <c r="X4" s="3"/>
      <c r="Y4" s="4"/>
      <c r="Z4" s="9" t="s">
        <v>9</v>
      </c>
      <c r="AA4" s="3"/>
      <c r="AB4" s="3"/>
      <c r="AC4" s="3"/>
      <c r="AD4" s="3"/>
      <c r="AE4" s="3"/>
      <c r="AF4" s="3"/>
      <c r="AG4" s="3"/>
      <c r="AH4" s="3"/>
      <c r="AI4" s="3"/>
      <c r="AJ4" s="3"/>
      <c r="AK4" s="4"/>
      <c r="AL4" s="15"/>
      <c r="AM4" s="9" t="s">
        <v>10</v>
      </c>
      <c r="AN4" s="3"/>
      <c r="AO4" s="3"/>
      <c r="AP4" s="3"/>
      <c r="AQ4" s="3"/>
      <c r="AR4" s="4"/>
      <c r="AS4" s="16"/>
      <c r="AT4" s="3"/>
      <c r="AU4" s="3"/>
      <c r="AV4" s="3"/>
      <c r="AW4" s="3"/>
      <c r="AX4" s="3"/>
      <c r="AY4" s="3"/>
      <c r="AZ4" s="4"/>
      <c r="BA4" s="17"/>
      <c r="BB4" s="12"/>
      <c r="BC4" s="12"/>
      <c r="BD4" s="12"/>
      <c r="BE4" s="12"/>
      <c r="BF4" s="12"/>
      <c r="BG4" s="12"/>
      <c r="BH4" s="12"/>
      <c r="BI4" s="12"/>
      <c r="BJ4" s="12"/>
      <c r="BK4" s="18"/>
      <c r="BL4" s="19"/>
      <c r="BM4" s="20"/>
      <c r="CH4" s="19"/>
      <c r="CI4" s="20"/>
      <c r="DW4" s="19"/>
      <c r="DX4" s="15"/>
    </row>
    <row r="5" ht="12.75" customHeight="1">
      <c r="A5" s="15"/>
      <c r="B5" s="23"/>
      <c r="C5" s="3"/>
      <c r="D5" s="3"/>
      <c r="E5" s="3"/>
      <c r="F5" s="3"/>
      <c r="G5" s="3"/>
      <c r="H5" s="3"/>
      <c r="I5" s="3"/>
      <c r="J5" s="3"/>
      <c r="K5" s="3"/>
      <c r="L5" s="3"/>
      <c r="M5" s="4"/>
      <c r="N5" s="16"/>
      <c r="O5" s="3"/>
      <c r="P5" s="3"/>
      <c r="Q5" s="3"/>
      <c r="R5" s="3"/>
      <c r="S5" s="3"/>
      <c r="T5" s="3"/>
      <c r="U5" s="3"/>
      <c r="V5" s="3"/>
      <c r="W5" s="3"/>
      <c r="X5" s="3"/>
      <c r="Y5" s="4"/>
      <c r="Z5" s="16"/>
      <c r="AA5" s="3"/>
      <c r="AB5" s="3"/>
      <c r="AC5" s="3"/>
      <c r="AD5" s="3"/>
      <c r="AE5" s="3"/>
      <c r="AF5" s="3"/>
      <c r="AG5" s="3"/>
      <c r="AH5" s="3"/>
      <c r="AI5" s="3"/>
      <c r="AJ5" s="3"/>
      <c r="AK5" s="4"/>
      <c r="AL5" s="15"/>
      <c r="AM5" s="9" t="s">
        <v>11</v>
      </c>
      <c r="AN5" s="3"/>
      <c r="AO5" s="3"/>
      <c r="AP5" s="3"/>
      <c r="AQ5" s="3"/>
      <c r="AR5" s="4"/>
      <c r="AS5" s="16"/>
      <c r="AT5" s="3"/>
      <c r="AU5" s="3"/>
      <c r="AV5" s="3"/>
      <c r="AW5" s="3"/>
      <c r="AX5" s="3"/>
      <c r="AY5" s="3"/>
      <c r="AZ5" s="4"/>
      <c r="BA5" s="17"/>
      <c r="BB5" s="12"/>
      <c r="BC5" s="12"/>
      <c r="BD5" s="12"/>
      <c r="BE5" s="12"/>
      <c r="BF5" s="12"/>
      <c r="BG5" s="12"/>
      <c r="BH5" s="12"/>
      <c r="BI5" s="12"/>
      <c r="BJ5" s="12"/>
      <c r="BK5" s="18"/>
      <c r="BL5" s="19"/>
      <c r="BM5" s="20"/>
      <c r="CH5" s="19"/>
      <c r="CI5" s="20"/>
      <c r="DW5" s="19"/>
      <c r="DX5" s="15"/>
    </row>
    <row r="6" ht="12.75" customHeight="1">
      <c r="A6" s="15"/>
      <c r="B6" s="9" t="s">
        <v>12</v>
      </c>
      <c r="C6" s="3"/>
      <c r="D6" s="3"/>
      <c r="E6" s="3"/>
      <c r="F6" s="3"/>
      <c r="G6" s="3"/>
      <c r="H6" s="3"/>
      <c r="I6" s="3"/>
      <c r="J6" s="3"/>
      <c r="K6" s="3"/>
      <c r="L6" s="3"/>
      <c r="M6" s="4"/>
      <c r="N6" s="9" t="s">
        <v>13</v>
      </c>
      <c r="O6" s="3"/>
      <c r="P6" s="3"/>
      <c r="Q6" s="3"/>
      <c r="R6" s="3"/>
      <c r="S6" s="3"/>
      <c r="T6" s="3"/>
      <c r="U6" s="3"/>
      <c r="V6" s="3"/>
      <c r="W6" s="3"/>
      <c r="X6" s="3"/>
      <c r="Y6" s="4"/>
      <c r="Z6" s="9" t="s">
        <v>14</v>
      </c>
      <c r="AA6" s="3"/>
      <c r="AB6" s="3"/>
      <c r="AC6" s="3"/>
      <c r="AD6" s="3"/>
      <c r="AE6" s="3"/>
      <c r="AF6" s="3"/>
      <c r="AG6" s="3"/>
      <c r="AH6" s="3"/>
      <c r="AI6" s="3"/>
      <c r="AJ6" s="3"/>
      <c r="AK6" s="4"/>
      <c r="AL6" s="15"/>
      <c r="AM6" s="9" t="s">
        <v>15</v>
      </c>
      <c r="AN6" s="3"/>
      <c r="AO6" s="3"/>
      <c r="AP6" s="3"/>
      <c r="AQ6" s="3"/>
      <c r="AR6" s="4"/>
      <c r="AS6" s="24"/>
      <c r="AT6" s="3"/>
      <c r="AU6" s="3"/>
      <c r="AV6" s="3"/>
      <c r="AW6" s="3"/>
      <c r="AX6" s="3"/>
      <c r="AY6" s="3"/>
      <c r="AZ6" s="4"/>
      <c r="BA6" s="17"/>
      <c r="BB6" s="12"/>
      <c r="BC6" s="12"/>
      <c r="BD6" s="12"/>
      <c r="BE6" s="12"/>
      <c r="BF6" s="12"/>
      <c r="BG6" s="12"/>
      <c r="BH6" s="12"/>
      <c r="BI6" s="12"/>
      <c r="BJ6" s="12"/>
      <c r="BK6" s="18"/>
      <c r="BL6" s="19"/>
      <c r="BM6" s="20"/>
      <c r="CH6" s="19"/>
      <c r="CI6" s="20"/>
      <c r="DW6" s="19"/>
      <c r="DX6" s="15"/>
    </row>
    <row r="7" ht="12.75" customHeight="1">
      <c r="A7" s="25"/>
      <c r="B7" s="16"/>
      <c r="C7" s="3"/>
      <c r="D7" s="3"/>
      <c r="E7" s="3"/>
      <c r="F7" s="3"/>
      <c r="G7" s="3"/>
      <c r="H7" s="3"/>
      <c r="I7" s="3"/>
      <c r="J7" s="3"/>
      <c r="K7" s="3"/>
      <c r="L7" s="3"/>
      <c r="M7" s="4"/>
      <c r="N7" s="16"/>
      <c r="O7" s="3"/>
      <c r="P7" s="3"/>
      <c r="Q7" s="3"/>
      <c r="R7" s="3"/>
      <c r="S7" s="3"/>
      <c r="T7" s="3"/>
      <c r="U7" s="3"/>
      <c r="V7" s="3"/>
      <c r="W7" s="3"/>
      <c r="X7" s="3"/>
      <c r="Y7" s="4"/>
      <c r="Z7" s="16"/>
      <c r="AA7" s="3"/>
      <c r="AB7" s="3"/>
      <c r="AC7" s="3"/>
      <c r="AD7" s="3"/>
      <c r="AE7" s="3"/>
      <c r="AF7" s="3"/>
      <c r="AG7" s="3"/>
      <c r="AH7" s="3"/>
      <c r="AI7" s="3"/>
      <c r="AJ7" s="3"/>
      <c r="AK7" s="4"/>
      <c r="AL7" s="25"/>
      <c r="AM7" s="9" t="s">
        <v>16</v>
      </c>
      <c r="AN7" s="3"/>
      <c r="AO7" s="3"/>
      <c r="AP7" s="3"/>
      <c r="AQ7" s="3"/>
      <c r="AR7" s="4"/>
      <c r="AS7" s="16"/>
      <c r="AT7" s="3"/>
      <c r="AU7" s="3"/>
      <c r="AV7" s="3"/>
      <c r="AW7" s="3"/>
      <c r="AX7" s="3"/>
      <c r="AY7" s="3"/>
      <c r="AZ7" s="4"/>
      <c r="BA7" s="17"/>
      <c r="BB7" s="12"/>
      <c r="BC7" s="12"/>
      <c r="BD7" s="12"/>
      <c r="BE7" s="12"/>
      <c r="BF7" s="12"/>
      <c r="BG7" s="12"/>
      <c r="BH7" s="12"/>
      <c r="BI7" s="12"/>
      <c r="BJ7" s="12"/>
      <c r="BK7" s="18"/>
      <c r="BL7" s="19"/>
      <c r="BM7" s="20"/>
      <c r="CH7" s="19"/>
      <c r="CI7" s="20"/>
      <c r="DW7" s="19"/>
      <c r="DX7" s="15"/>
    </row>
    <row r="8" ht="12.75" customHeight="1">
      <c r="A8" s="1"/>
      <c r="B8" s="2"/>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4"/>
      <c r="AL8" s="1"/>
      <c r="AM8" s="9" t="s">
        <v>17</v>
      </c>
      <c r="AN8" s="3"/>
      <c r="AO8" s="3"/>
      <c r="AP8" s="3"/>
      <c r="AQ8" s="3"/>
      <c r="AR8" s="4"/>
      <c r="AS8" s="26"/>
      <c r="AT8" s="3"/>
      <c r="AU8" s="3"/>
      <c r="AV8" s="3"/>
      <c r="AW8" s="3"/>
      <c r="AX8" s="3"/>
      <c r="AY8" s="3"/>
      <c r="AZ8" s="4"/>
      <c r="BA8" s="17"/>
      <c r="BB8" s="12"/>
      <c r="BC8" s="12"/>
      <c r="BD8" s="12"/>
      <c r="BE8" s="12"/>
      <c r="BF8" s="12"/>
      <c r="BG8" s="12"/>
      <c r="BH8" s="12"/>
      <c r="BI8" s="12"/>
      <c r="BJ8" s="12"/>
      <c r="BK8" s="18"/>
      <c r="BL8" s="27"/>
      <c r="BM8" s="20"/>
      <c r="CH8" s="19"/>
      <c r="CI8" s="20"/>
      <c r="DW8" s="19"/>
      <c r="DX8" s="15"/>
    </row>
    <row r="9" ht="12.75" customHeight="1">
      <c r="A9" s="8"/>
      <c r="B9" s="28" t="s">
        <v>18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8"/>
      <c r="AL9" s="8"/>
      <c r="AM9" s="29"/>
      <c r="AN9" s="12"/>
      <c r="AO9" s="12"/>
      <c r="AP9" s="12"/>
      <c r="AQ9" s="12"/>
      <c r="AR9" s="12"/>
      <c r="AS9" s="12"/>
      <c r="AT9" s="12"/>
      <c r="AU9" s="12"/>
      <c r="AV9" s="12"/>
      <c r="AW9" s="12"/>
      <c r="AX9" s="12"/>
      <c r="AY9" s="12"/>
      <c r="AZ9" s="12"/>
      <c r="BA9" s="12"/>
      <c r="BB9" s="12"/>
      <c r="BC9" s="12"/>
      <c r="BD9" s="12"/>
      <c r="BE9" s="12"/>
      <c r="BF9" s="12"/>
      <c r="BG9" s="12"/>
      <c r="BH9" s="12"/>
      <c r="BI9" s="12"/>
      <c r="BJ9" s="12"/>
      <c r="BK9" s="18"/>
      <c r="BL9" s="30"/>
      <c r="BM9" s="20"/>
      <c r="CH9" s="19"/>
      <c r="CI9" s="20"/>
      <c r="DW9" s="19"/>
      <c r="DX9" s="15"/>
    </row>
    <row r="10" ht="12.75" customHeight="1">
      <c r="A10" s="15"/>
      <c r="B10" s="31"/>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27"/>
      <c r="AL10" s="33"/>
      <c r="AM10" s="9" t="s">
        <v>19</v>
      </c>
      <c r="AN10" s="3"/>
      <c r="AO10" s="3"/>
      <c r="AP10" s="3"/>
      <c r="AQ10" s="3"/>
      <c r="AR10" s="3"/>
      <c r="AS10" s="3"/>
      <c r="AT10" s="3"/>
      <c r="AU10" s="3"/>
      <c r="AV10" s="3"/>
      <c r="AW10" s="3"/>
      <c r="AX10" s="3"/>
      <c r="AY10" s="3"/>
      <c r="AZ10" s="3"/>
      <c r="BA10" s="3"/>
      <c r="BB10" s="3"/>
      <c r="BC10" s="3"/>
      <c r="BD10" s="3"/>
      <c r="BE10" s="3"/>
      <c r="BF10" s="3"/>
      <c r="BG10" s="3"/>
      <c r="BH10" s="3"/>
      <c r="BI10" s="3"/>
      <c r="BJ10" s="3"/>
      <c r="BK10" s="4"/>
      <c r="BL10" s="30"/>
      <c r="BM10" s="20"/>
      <c r="CH10" s="19"/>
      <c r="CI10" s="20"/>
      <c r="DW10" s="19"/>
      <c r="DX10" s="15"/>
    </row>
    <row r="11" ht="12.75" customHeight="1">
      <c r="A11" s="15"/>
      <c r="B11" s="34" t="s">
        <v>20</v>
      </c>
      <c r="C11" s="12"/>
      <c r="D11" s="12"/>
      <c r="E11" s="12"/>
      <c r="F11" s="12"/>
      <c r="G11" s="12"/>
      <c r="H11" s="12"/>
      <c r="I11" s="12"/>
      <c r="J11" s="12"/>
      <c r="K11" s="12"/>
      <c r="L11" s="12"/>
      <c r="M11" s="18"/>
      <c r="N11" s="34" t="s">
        <v>21</v>
      </c>
      <c r="O11" s="12"/>
      <c r="P11" s="12"/>
      <c r="Q11" s="12"/>
      <c r="R11" s="12"/>
      <c r="S11" s="12"/>
      <c r="T11" s="12"/>
      <c r="U11" s="12"/>
      <c r="V11" s="12"/>
      <c r="W11" s="12"/>
      <c r="X11" s="12"/>
      <c r="Y11" s="18"/>
      <c r="Z11" s="34" t="s">
        <v>22</v>
      </c>
      <c r="AA11" s="12"/>
      <c r="AB11" s="12"/>
      <c r="AC11" s="12"/>
      <c r="AD11" s="12"/>
      <c r="AE11" s="12"/>
      <c r="AF11" s="12"/>
      <c r="AG11" s="12"/>
      <c r="AH11" s="12"/>
      <c r="AI11" s="12"/>
      <c r="AJ11" s="12"/>
      <c r="AK11" s="18"/>
      <c r="AL11" s="15"/>
      <c r="AM11" s="17"/>
      <c r="AN11" s="12"/>
      <c r="AO11" s="12"/>
      <c r="AP11" s="12"/>
      <c r="AQ11" s="12"/>
      <c r="AR11" s="12"/>
      <c r="AS11" s="12"/>
      <c r="AT11" s="12"/>
      <c r="AU11" s="12"/>
      <c r="AV11" s="12"/>
      <c r="AW11" s="12"/>
      <c r="AX11" s="12"/>
      <c r="AY11" s="12"/>
      <c r="AZ11" s="17"/>
      <c r="BA11" s="12"/>
      <c r="BB11" s="12"/>
      <c r="BC11" s="12"/>
      <c r="BD11" s="12"/>
      <c r="BE11" s="12"/>
      <c r="BF11" s="12"/>
      <c r="BG11" s="12"/>
      <c r="BH11" s="12"/>
      <c r="BI11" s="12"/>
      <c r="BJ11" s="12"/>
      <c r="BK11" s="12"/>
      <c r="BL11" s="20"/>
      <c r="BM11" s="20"/>
      <c r="CH11" s="19"/>
      <c r="CI11" s="20"/>
      <c r="DW11" s="19"/>
      <c r="DX11" s="15"/>
    </row>
    <row r="12" ht="12.75" customHeight="1">
      <c r="A12" s="15"/>
      <c r="B12" s="31"/>
      <c r="C12" s="32"/>
      <c r="D12" s="32"/>
      <c r="E12" s="32"/>
      <c r="F12" s="32"/>
      <c r="G12" s="32"/>
      <c r="H12" s="32"/>
      <c r="I12" s="32"/>
      <c r="J12" s="32"/>
      <c r="K12" s="32"/>
      <c r="L12" s="32"/>
      <c r="M12" s="27"/>
      <c r="N12" s="31"/>
      <c r="O12" s="32"/>
      <c r="P12" s="32"/>
      <c r="Q12" s="32"/>
      <c r="R12" s="32"/>
      <c r="S12" s="32"/>
      <c r="T12" s="32"/>
      <c r="U12" s="32"/>
      <c r="V12" s="32"/>
      <c r="W12" s="32"/>
      <c r="X12" s="32"/>
      <c r="Y12" s="27"/>
      <c r="Z12" s="31"/>
      <c r="AA12" s="32"/>
      <c r="AB12" s="32"/>
      <c r="AC12" s="32"/>
      <c r="AD12" s="32"/>
      <c r="AE12" s="32"/>
      <c r="AF12" s="32"/>
      <c r="AG12" s="32"/>
      <c r="AH12" s="32"/>
      <c r="AI12" s="32"/>
      <c r="AJ12" s="32"/>
      <c r="AK12" s="27"/>
      <c r="AL12" s="15"/>
      <c r="AM12" s="17"/>
      <c r="AN12" s="12"/>
      <c r="AO12" s="12"/>
      <c r="AP12" s="12"/>
      <c r="AQ12" s="12"/>
      <c r="AR12" s="12"/>
      <c r="AS12" s="12"/>
      <c r="AT12" s="12"/>
      <c r="AU12" s="12"/>
      <c r="AV12" s="12"/>
      <c r="AW12" s="12"/>
      <c r="AX12" s="12"/>
      <c r="AY12" s="12"/>
      <c r="AZ12" s="17"/>
      <c r="BA12" s="12"/>
      <c r="BB12" s="12"/>
      <c r="BC12" s="12"/>
      <c r="BD12" s="12"/>
      <c r="BE12" s="12"/>
      <c r="BF12" s="12"/>
      <c r="BG12" s="12"/>
      <c r="BH12" s="12"/>
      <c r="BI12" s="12"/>
      <c r="BJ12" s="12"/>
      <c r="BK12" s="12"/>
      <c r="BL12" s="20"/>
      <c r="BM12" s="20"/>
      <c r="CH12" s="19"/>
      <c r="CI12" s="20"/>
      <c r="DW12" s="19"/>
      <c r="DX12" s="15"/>
    </row>
    <row r="13" ht="12.75" customHeight="1">
      <c r="A13" s="15"/>
      <c r="B13" s="9" t="s">
        <v>23</v>
      </c>
      <c r="C13" s="3"/>
      <c r="D13" s="3"/>
      <c r="E13" s="3"/>
      <c r="F13" s="3"/>
      <c r="G13" s="3"/>
      <c r="H13" s="4"/>
      <c r="I13" s="23">
        <v>1.0</v>
      </c>
      <c r="J13" s="3"/>
      <c r="K13" s="3"/>
      <c r="L13" s="3"/>
      <c r="M13" s="4"/>
      <c r="N13" s="9" t="s">
        <v>24</v>
      </c>
      <c r="O13" s="3"/>
      <c r="P13" s="3"/>
      <c r="Q13" s="3"/>
      <c r="R13" s="3"/>
      <c r="S13" s="3"/>
      <c r="T13" s="4"/>
      <c r="U13" s="23">
        <v>1.0</v>
      </c>
      <c r="V13" s="3"/>
      <c r="W13" s="3"/>
      <c r="X13" s="3"/>
      <c r="Y13" s="4"/>
      <c r="Z13" s="9" t="s">
        <v>25</v>
      </c>
      <c r="AA13" s="3"/>
      <c r="AB13" s="3"/>
      <c r="AC13" s="3"/>
      <c r="AD13" s="3"/>
      <c r="AE13" s="3"/>
      <c r="AF13" s="4"/>
      <c r="AG13" s="23">
        <v>1.0</v>
      </c>
      <c r="AH13" s="3"/>
      <c r="AI13" s="3"/>
      <c r="AJ13" s="3"/>
      <c r="AK13" s="4"/>
      <c r="AL13" s="15"/>
      <c r="AM13" s="17"/>
      <c r="AN13" s="12"/>
      <c r="AO13" s="12"/>
      <c r="AP13" s="12"/>
      <c r="AQ13" s="12"/>
      <c r="AR13" s="12"/>
      <c r="AS13" s="12"/>
      <c r="AT13" s="12"/>
      <c r="AU13" s="12"/>
      <c r="AV13" s="12"/>
      <c r="AW13" s="12"/>
      <c r="AX13" s="12"/>
      <c r="AY13" s="12"/>
      <c r="AZ13" s="17"/>
      <c r="BA13" s="12"/>
      <c r="BB13" s="12"/>
      <c r="BC13" s="12"/>
      <c r="BD13" s="12"/>
      <c r="BE13" s="12"/>
      <c r="BF13" s="12"/>
      <c r="BG13" s="12"/>
      <c r="BH13" s="12"/>
      <c r="BI13" s="12"/>
      <c r="BJ13" s="12"/>
      <c r="BK13" s="12"/>
      <c r="BL13" s="20"/>
      <c r="BM13" s="20"/>
      <c r="CH13" s="19"/>
      <c r="CI13" s="20"/>
      <c r="DW13" s="19"/>
      <c r="DX13" s="15"/>
    </row>
    <row r="14" ht="12.75" customHeight="1">
      <c r="A14" s="15"/>
      <c r="B14" s="9" t="s">
        <v>26</v>
      </c>
      <c r="C14" s="3"/>
      <c r="D14" s="3"/>
      <c r="E14" s="3"/>
      <c r="F14" s="3"/>
      <c r="G14" s="3"/>
      <c r="H14" s="4"/>
      <c r="I14" s="23">
        <v>1.0</v>
      </c>
      <c r="J14" s="3"/>
      <c r="K14" s="3"/>
      <c r="L14" s="3"/>
      <c r="M14" s="4"/>
      <c r="N14" s="9" t="s">
        <v>27</v>
      </c>
      <c r="O14" s="3"/>
      <c r="P14" s="3"/>
      <c r="Q14" s="3"/>
      <c r="R14" s="3"/>
      <c r="S14" s="3"/>
      <c r="T14" s="4"/>
      <c r="U14" s="23">
        <v>1.0</v>
      </c>
      <c r="V14" s="3"/>
      <c r="W14" s="3"/>
      <c r="X14" s="3"/>
      <c r="Y14" s="4"/>
      <c r="Z14" s="9" t="s">
        <v>28</v>
      </c>
      <c r="AA14" s="3"/>
      <c r="AB14" s="3"/>
      <c r="AC14" s="3"/>
      <c r="AD14" s="3"/>
      <c r="AE14" s="3"/>
      <c r="AF14" s="4"/>
      <c r="AG14" s="23">
        <v>1.0</v>
      </c>
      <c r="AH14" s="3"/>
      <c r="AI14" s="3"/>
      <c r="AJ14" s="3"/>
      <c r="AK14" s="4"/>
      <c r="AL14" s="15"/>
      <c r="AM14" s="17"/>
      <c r="AN14" s="12"/>
      <c r="AO14" s="12"/>
      <c r="AP14" s="12"/>
      <c r="AQ14" s="12"/>
      <c r="AR14" s="12"/>
      <c r="AS14" s="12"/>
      <c r="AT14" s="12"/>
      <c r="AU14" s="12"/>
      <c r="AV14" s="12"/>
      <c r="AW14" s="12"/>
      <c r="AX14" s="12"/>
      <c r="AY14" s="12"/>
      <c r="AZ14" s="17"/>
      <c r="BA14" s="12"/>
      <c r="BB14" s="12"/>
      <c r="BC14" s="12"/>
      <c r="BD14" s="12"/>
      <c r="BE14" s="12"/>
      <c r="BF14" s="12"/>
      <c r="BG14" s="12"/>
      <c r="BH14" s="12"/>
      <c r="BI14" s="12"/>
      <c r="BJ14" s="12"/>
      <c r="BK14" s="12"/>
      <c r="BL14" s="20"/>
      <c r="BM14" s="20"/>
      <c r="CH14" s="19"/>
      <c r="CI14" s="20"/>
      <c r="DW14" s="19"/>
      <c r="DX14" s="15"/>
    </row>
    <row r="15" ht="12.75" customHeight="1">
      <c r="A15" s="25"/>
      <c r="B15" s="9" t="s">
        <v>29</v>
      </c>
      <c r="C15" s="3"/>
      <c r="D15" s="3"/>
      <c r="E15" s="3"/>
      <c r="F15" s="3"/>
      <c r="G15" s="3"/>
      <c r="H15" s="4"/>
      <c r="I15" s="23">
        <v>1.0</v>
      </c>
      <c r="J15" s="3"/>
      <c r="K15" s="3"/>
      <c r="L15" s="3"/>
      <c r="M15" s="4"/>
      <c r="N15" s="9" t="s">
        <v>3</v>
      </c>
      <c r="O15" s="3"/>
      <c r="P15" s="3"/>
      <c r="Q15" s="3"/>
      <c r="R15" s="3"/>
      <c r="S15" s="3"/>
      <c r="T15" s="4"/>
      <c r="U15" s="23">
        <v>1.0</v>
      </c>
      <c r="V15" s="3"/>
      <c r="W15" s="3"/>
      <c r="X15" s="3"/>
      <c r="Y15" s="4"/>
      <c r="Z15" s="9" t="s">
        <v>30</v>
      </c>
      <c r="AA15" s="3"/>
      <c r="AB15" s="3"/>
      <c r="AC15" s="3"/>
      <c r="AD15" s="3"/>
      <c r="AE15" s="3"/>
      <c r="AF15" s="4"/>
      <c r="AG15" s="23">
        <v>1.0</v>
      </c>
      <c r="AH15" s="3"/>
      <c r="AI15" s="3"/>
      <c r="AJ15" s="3"/>
      <c r="AK15" s="4"/>
      <c r="AL15" s="25"/>
      <c r="AM15" s="17"/>
      <c r="AN15" s="12"/>
      <c r="AO15" s="12"/>
      <c r="AP15" s="12"/>
      <c r="AQ15" s="12"/>
      <c r="AR15" s="12"/>
      <c r="AS15" s="12"/>
      <c r="AT15" s="12"/>
      <c r="AU15" s="12"/>
      <c r="AV15" s="12"/>
      <c r="AW15" s="12"/>
      <c r="AX15" s="12"/>
      <c r="AY15" s="12"/>
      <c r="AZ15" s="17"/>
      <c r="BA15" s="12"/>
      <c r="BB15" s="12"/>
      <c r="BC15" s="12"/>
      <c r="BD15" s="12"/>
      <c r="BE15" s="12"/>
      <c r="BF15" s="12"/>
      <c r="BG15" s="12"/>
      <c r="BH15" s="12"/>
      <c r="BI15" s="12"/>
      <c r="BJ15" s="12"/>
      <c r="BK15" s="12"/>
      <c r="BL15" s="20"/>
      <c r="BM15" s="20"/>
      <c r="CH15" s="19"/>
      <c r="CI15" s="20"/>
      <c r="DW15" s="19"/>
      <c r="DX15" s="15"/>
    </row>
    <row r="16" ht="12.75" customHeight="1">
      <c r="A16" s="1"/>
      <c r="B16" s="2"/>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4"/>
      <c r="AL16" s="1"/>
      <c r="AM16" s="17"/>
      <c r="AN16" s="12"/>
      <c r="AO16" s="12"/>
      <c r="AP16" s="12"/>
      <c r="AQ16" s="12"/>
      <c r="AR16" s="12"/>
      <c r="AS16" s="12"/>
      <c r="AT16" s="12"/>
      <c r="AU16" s="12"/>
      <c r="AV16" s="12"/>
      <c r="AW16" s="12"/>
      <c r="AX16" s="12"/>
      <c r="AY16" s="12"/>
      <c r="AZ16" s="17"/>
      <c r="BA16" s="12"/>
      <c r="BB16" s="12"/>
      <c r="BC16" s="12"/>
      <c r="BD16" s="12"/>
      <c r="BE16" s="12"/>
      <c r="BF16" s="12"/>
      <c r="BG16" s="12"/>
      <c r="BH16" s="12"/>
      <c r="BI16" s="12"/>
      <c r="BJ16" s="12"/>
      <c r="BK16" s="12"/>
      <c r="BL16" s="20"/>
      <c r="BM16" s="20"/>
      <c r="CH16" s="19"/>
      <c r="CI16" s="20"/>
      <c r="DW16" s="19"/>
      <c r="DX16" s="15"/>
    </row>
    <row r="17" ht="12.75" customHeight="1">
      <c r="A17" s="8"/>
      <c r="B17" s="28" t="s">
        <v>31</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8"/>
      <c r="AL17" s="8"/>
      <c r="AM17" s="17"/>
      <c r="AN17" s="12"/>
      <c r="AO17" s="12"/>
      <c r="AP17" s="12"/>
      <c r="AQ17" s="12"/>
      <c r="AR17" s="12"/>
      <c r="AS17" s="12"/>
      <c r="AT17" s="12"/>
      <c r="AU17" s="12"/>
      <c r="AV17" s="12"/>
      <c r="AW17" s="12"/>
      <c r="AX17" s="12"/>
      <c r="AY17" s="12"/>
      <c r="AZ17" s="17"/>
      <c r="BA17" s="12"/>
      <c r="BB17" s="12"/>
      <c r="BC17" s="12"/>
      <c r="BD17" s="12"/>
      <c r="BE17" s="12"/>
      <c r="BF17" s="12"/>
      <c r="BG17" s="12"/>
      <c r="BH17" s="12"/>
      <c r="BI17" s="12"/>
      <c r="BJ17" s="12"/>
      <c r="BK17" s="12"/>
      <c r="BL17" s="20"/>
      <c r="BM17" s="20"/>
      <c r="CH17" s="19"/>
      <c r="CI17" s="20"/>
      <c r="DW17" s="19"/>
      <c r="DX17" s="15"/>
    </row>
    <row r="18" ht="12.75" customHeight="1">
      <c r="A18" s="15"/>
      <c r="B18" s="31"/>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27"/>
      <c r="AL18" s="15"/>
      <c r="AM18" s="17"/>
      <c r="AN18" s="12"/>
      <c r="AO18" s="12"/>
      <c r="AP18" s="12"/>
      <c r="AQ18" s="12"/>
      <c r="AR18" s="12"/>
      <c r="AS18" s="12"/>
      <c r="AT18" s="12"/>
      <c r="AU18" s="12"/>
      <c r="AV18" s="12"/>
      <c r="AW18" s="12"/>
      <c r="AX18" s="12"/>
      <c r="AY18" s="12"/>
      <c r="AZ18" s="17"/>
      <c r="BA18" s="12"/>
      <c r="BB18" s="12"/>
      <c r="BC18" s="12"/>
      <c r="BD18" s="12"/>
      <c r="BE18" s="12"/>
      <c r="BF18" s="12"/>
      <c r="BG18" s="12"/>
      <c r="BH18" s="12"/>
      <c r="BI18" s="12"/>
      <c r="BJ18" s="12"/>
      <c r="BK18" s="12"/>
      <c r="BL18" s="20"/>
      <c r="BM18" s="20"/>
      <c r="CH18" s="19"/>
      <c r="CI18" s="20"/>
      <c r="DW18" s="19"/>
      <c r="DX18" s="15"/>
    </row>
    <row r="19" ht="12.75" customHeight="1">
      <c r="A19" s="15"/>
      <c r="B19" s="34" t="s">
        <v>32</v>
      </c>
      <c r="C19" s="12"/>
      <c r="D19" s="12"/>
      <c r="E19" s="12"/>
      <c r="F19" s="12"/>
      <c r="G19" s="12"/>
      <c r="H19" s="12"/>
      <c r="I19" s="12"/>
      <c r="J19" s="12"/>
      <c r="K19" s="12"/>
      <c r="L19" s="12"/>
      <c r="M19" s="18"/>
      <c r="N19" s="34" t="s">
        <v>33</v>
      </c>
      <c r="O19" s="12"/>
      <c r="P19" s="12"/>
      <c r="Q19" s="12"/>
      <c r="R19" s="12"/>
      <c r="S19" s="12"/>
      <c r="T19" s="12"/>
      <c r="U19" s="12"/>
      <c r="V19" s="12"/>
      <c r="W19" s="12"/>
      <c r="X19" s="12"/>
      <c r="Y19" s="18"/>
      <c r="Z19" s="34" t="s">
        <v>34</v>
      </c>
      <c r="AA19" s="12"/>
      <c r="AB19" s="12"/>
      <c r="AC19" s="12"/>
      <c r="AD19" s="12"/>
      <c r="AE19" s="12"/>
      <c r="AF19" s="12"/>
      <c r="AG19" s="12"/>
      <c r="AH19" s="12"/>
      <c r="AI19" s="12"/>
      <c r="AJ19" s="12"/>
      <c r="AK19" s="18"/>
      <c r="AL19" s="33"/>
      <c r="AM19" s="35"/>
      <c r="BL19" s="30"/>
      <c r="BM19" s="20"/>
      <c r="CH19" s="19"/>
      <c r="CI19" s="20"/>
      <c r="DW19" s="19"/>
      <c r="DX19" s="15"/>
    </row>
    <row r="20" ht="15.0" customHeight="1">
      <c r="A20" s="15"/>
      <c r="B20" s="31"/>
      <c r="C20" s="32"/>
      <c r="D20" s="32"/>
      <c r="E20" s="32"/>
      <c r="F20" s="32"/>
      <c r="G20" s="32"/>
      <c r="H20" s="32"/>
      <c r="I20" s="32"/>
      <c r="J20" s="32"/>
      <c r="K20" s="32"/>
      <c r="L20" s="32"/>
      <c r="M20" s="27"/>
      <c r="N20" s="31"/>
      <c r="O20" s="32"/>
      <c r="P20" s="32"/>
      <c r="Q20" s="32"/>
      <c r="R20" s="32"/>
      <c r="S20" s="32"/>
      <c r="T20" s="32"/>
      <c r="U20" s="32"/>
      <c r="V20" s="32"/>
      <c r="W20" s="32"/>
      <c r="X20" s="32"/>
      <c r="Y20" s="27"/>
      <c r="Z20" s="31"/>
      <c r="AA20" s="32"/>
      <c r="AB20" s="32"/>
      <c r="AC20" s="32"/>
      <c r="AD20" s="32"/>
      <c r="AE20" s="32"/>
      <c r="AF20" s="32"/>
      <c r="AG20" s="32"/>
      <c r="AH20" s="32"/>
      <c r="AI20" s="32"/>
      <c r="AJ20" s="32"/>
      <c r="AK20" s="27"/>
      <c r="AL20" s="33"/>
      <c r="AM20" s="34" t="s">
        <v>35</v>
      </c>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8"/>
      <c r="BL20" s="30"/>
      <c r="BM20" s="20"/>
      <c r="CH20" s="19"/>
      <c r="CI20" s="20"/>
      <c r="DW20" s="19"/>
      <c r="DX20" s="15"/>
    </row>
    <row r="21" ht="12.75" customHeight="1">
      <c r="A21" s="15"/>
      <c r="B21" s="9" t="s">
        <v>36</v>
      </c>
      <c r="C21" s="3"/>
      <c r="D21" s="3"/>
      <c r="E21" s="3"/>
      <c r="F21" s="3"/>
      <c r="G21" s="3"/>
      <c r="H21" s="4"/>
      <c r="I21" s="16"/>
      <c r="J21" s="3"/>
      <c r="K21" s="3"/>
      <c r="L21" s="3"/>
      <c r="M21" s="4"/>
      <c r="N21" s="9" t="s">
        <v>37</v>
      </c>
      <c r="O21" s="3"/>
      <c r="P21" s="3"/>
      <c r="Q21" s="3"/>
      <c r="R21" s="3"/>
      <c r="S21" s="3"/>
      <c r="T21" s="4"/>
      <c r="U21" s="16"/>
      <c r="V21" s="3"/>
      <c r="W21" s="3"/>
      <c r="X21" s="3"/>
      <c r="Y21" s="4"/>
      <c r="Z21" s="9" t="s">
        <v>38</v>
      </c>
      <c r="AA21" s="3"/>
      <c r="AB21" s="3"/>
      <c r="AC21" s="3"/>
      <c r="AD21" s="3"/>
      <c r="AE21" s="3"/>
      <c r="AF21" s="4"/>
      <c r="AG21" s="16"/>
      <c r="AH21" s="3"/>
      <c r="AI21" s="3"/>
      <c r="AJ21" s="3"/>
      <c r="AK21" s="4"/>
      <c r="AL21" s="15"/>
      <c r="AM21" s="31"/>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27"/>
      <c r="BL21" s="20"/>
      <c r="BM21" s="20"/>
      <c r="CH21" s="19"/>
      <c r="CI21" s="20"/>
      <c r="DW21" s="19"/>
      <c r="DX21" s="15"/>
    </row>
    <row r="22" ht="12.75" customHeight="1">
      <c r="A22" s="15"/>
      <c r="B22" s="9" t="s">
        <v>39</v>
      </c>
      <c r="C22" s="3"/>
      <c r="D22" s="3"/>
      <c r="E22" s="3"/>
      <c r="F22" s="3"/>
      <c r="G22" s="3"/>
      <c r="H22" s="4"/>
      <c r="I22" s="16"/>
      <c r="J22" s="3"/>
      <c r="K22" s="3"/>
      <c r="L22" s="3"/>
      <c r="M22" s="4"/>
      <c r="N22" s="9" t="s">
        <v>40</v>
      </c>
      <c r="O22" s="3"/>
      <c r="P22" s="3"/>
      <c r="Q22" s="3"/>
      <c r="R22" s="3"/>
      <c r="S22" s="3"/>
      <c r="T22" s="4"/>
      <c r="U22" s="16"/>
      <c r="V22" s="3"/>
      <c r="W22" s="3"/>
      <c r="X22" s="3"/>
      <c r="Y22" s="4"/>
      <c r="Z22" s="9" t="s">
        <v>41</v>
      </c>
      <c r="AA22" s="3"/>
      <c r="AB22" s="3"/>
      <c r="AC22" s="3"/>
      <c r="AD22" s="3"/>
      <c r="AE22" s="3"/>
      <c r="AF22" s="4"/>
      <c r="AG22" s="16"/>
      <c r="AH22" s="3"/>
      <c r="AI22" s="3"/>
      <c r="AJ22" s="3"/>
      <c r="AK22" s="4"/>
      <c r="AL22" s="15"/>
      <c r="AM22" s="9" t="s">
        <v>42</v>
      </c>
      <c r="AN22" s="3"/>
      <c r="AO22" s="3"/>
      <c r="AP22" s="3"/>
      <c r="AQ22" s="3"/>
      <c r="AR22" s="3"/>
      <c r="AS22" s="3"/>
      <c r="AT22" s="3"/>
      <c r="AU22" s="36"/>
      <c r="AV22" s="37" t="s">
        <v>43</v>
      </c>
      <c r="AW22" s="3"/>
      <c r="AX22" s="3"/>
      <c r="AY22" s="3"/>
      <c r="AZ22" s="3"/>
      <c r="BA22" s="3"/>
      <c r="BB22" s="36"/>
      <c r="BC22" s="37" t="s">
        <v>44</v>
      </c>
      <c r="BD22" s="3"/>
      <c r="BE22" s="3"/>
      <c r="BF22" s="36"/>
      <c r="BG22" s="37" t="s">
        <v>45</v>
      </c>
      <c r="BH22" s="3"/>
      <c r="BI22" s="3"/>
      <c r="BJ22" s="3"/>
      <c r="BK22" s="4"/>
      <c r="BL22" s="20"/>
      <c r="BM22" s="20"/>
      <c r="CH22" s="19"/>
      <c r="CI22" s="20"/>
      <c r="DW22" s="19"/>
      <c r="DX22" s="15"/>
    </row>
    <row r="23" ht="12.75" customHeight="1">
      <c r="A23" s="15"/>
      <c r="B23" s="9" t="s">
        <v>46</v>
      </c>
      <c r="C23" s="3"/>
      <c r="D23" s="3"/>
      <c r="E23" s="3"/>
      <c r="F23" s="3"/>
      <c r="G23" s="3"/>
      <c r="H23" s="4"/>
      <c r="I23" s="16"/>
      <c r="J23" s="3"/>
      <c r="K23" s="3"/>
      <c r="L23" s="3"/>
      <c r="M23" s="4"/>
      <c r="N23" s="9" t="s">
        <v>47</v>
      </c>
      <c r="O23" s="3"/>
      <c r="P23" s="3"/>
      <c r="Q23" s="3"/>
      <c r="R23" s="3"/>
      <c r="S23" s="3"/>
      <c r="T23" s="4"/>
      <c r="U23" s="16"/>
      <c r="V23" s="3"/>
      <c r="W23" s="3"/>
      <c r="X23" s="3"/>
      <c r="Y23" s="4"/>
      <c r="Z23" s="9" t="s">
        <v>48</v>
      </c>
      <c r="AA23" s="3"/>
      <c r="AB23" s="3"/>
      <c r="AC23" s="3"/>
      <c r="AD23" s="3"/>
      <c r="AE23" s="3"/>
      <c r="AF23" s="4"/>
      <c r="AG23" s="16"/>
      <c r="AH23" s="3"/>
      <c r="AI23" s="3"/>
      <c r="AJ23" s="3"/>
      <c r="AK23" s="4"/>
      <c r="AL23" s="15"/>
      <c r="AM23" s="9" t="s">
        <v>49</v>
      </c>
      <c r="AN23" s="3"/>
      <c r="AO23" s="3"/>
      <c r="AP23" s="3"/>
      <c r="AQ23" s="3"/>
      <c r="AR23" s="3"/>
      <c r="AS23" s="3"/>
      <c r="AT23" s="3"/>
      <c r="AU23" s="36"/>
      <c r="AV23" s="37">
        <f t="shared" ref="AV23:AV28" si="1">$I$22+$I$14</f>
        <v>1</v>
      </c>
      <c r="AW23" s="3"/>
      <c r="AX23" s="3"/>
      <c r="AY23" s="3"/>
      <c r="AZ23" s="3"/>
      <c r="BA23" s="3"/>
      <c r="BB23" s="36"/>
      <c r="BC23" s="37">
        <v>5.0</v>
      </c>
      <c r="BD23" s="3"/>
      <c r="BE23" s="3"/>
      <c r="BF23" s="36"/>
      <c r="BG23" s="37" t="str">
        <f>CONCATENATE(I13 + 1 ,"/ A")</f>
        <v>2/ A</v>
      </c>
      <c r="BH23" s="3"/>
      <c r="BI23" s="3"/>
      <c r="BJ23" s="3"/>
      <c r="BK23" s="4"/>
      <c r="BL23" s="20"/>
      <c r="BM23" s="20"/>
      <c r="CH23" s="19"/>
      <c r="CI23" s="20"/>
      <c r="DW23" s="19"/>
      <c r="DX23" s="15"/>
    </row>
    <row r="24" ht="12.75" customHeight="1">
      <c r="A24" s="15"/>
      <c r="B24" s="9" t="s">
        <v>50</v>
      </c>
      <c r="C24" s="3"/>
      <c r="D24" s="3"/>
      <c r="E24" s="3"/>
      <c r="F24" s="3"/>
      <c r="G24" s="3"/>
      <c r="H24" s="4"/>
      <c r="I24" s="16"/>
      <c r="J24" s="3"/>
      <c r="K24" s="3"/>
      <c r="L24" s="3"/>
      <c r="M24" s="4"/>
      <c r="N24" s="9" t="s">
        <v>51</v>
      </c>
      <c r="O24" s="3"/>
      <c r="P24" s="3"/>
      <c r="Q24" s="3"/>
      <c r="R24" s="3"/>
      <c r="S24" s="3"/>
      <c r="T24" s="4"/>
      <c r="U24" s="16"/>
      <c r="V24" s="3"/>
      <c r="W24" s="3"/>
      <c r="X24" s="3"/>
      <c r="Y24" s="4"/>
      <c r="Z24" s="9" t="s">
        <v>52</v>
      </c>
      <c r="AA24" s="3"/>
      <c r="AB24" s="3"/>
      <c r="AC24" s="3"/>
      <c r="AD24" s="3"/>
      <c r="AE24" s="3"/>
      <c r="AF24" s="4"/>
      <c r="AG24" s="16"/>
      <c r="AH24" s="3"/>
      <c r="AI24" s="3"/>
      <c r="AJ24" s="3"/>
      <c r="AK24" s="4"/>
      <c r="AL24" s="15"/>
      <c r="AM24" s="9" t="s">
        <v>53</v>
      </c>
      <c r="AN24" s="3"/>
      <c r="AO24" s="3"/>
      <c r="AP24" s="3"/>
      <c r="AQ24" s="3"/>
      <c r="AR24" s="3"/>
      <c r="AS24" s="3"/>
      <c r="AT24" s="3"/>
      <c r="AU24" s="36"/>
      <c r="AV24" s="37">
        <f t="shared" si="1"/>
        <v>1</v>
      </c>
      <c r="AW24" s="3"/>
      <c r="AX24" s="3"/>
      <c r="AY24" s="3"/>
      <c r="AZ24" s="3"/>
      <c r="BA24" s="3"/>
      <c r="BB24" s="36"/>
      <c r="BC24" s="37">
        <v>7.0</v>
      </c>
      <c r="BD24" s="3"/>
      <c r="BE24" s="3"/>
      <c r="BF24" s="36"/>
      <c r="BG24" s="37" t="s">
        <v>54</v>
      </c>
      <c r="BH24" s="3"/>
      <c r="BI24" s="3"/>
      <c r="BJ24" s="3"/>
      <c r="BK24" s="4"/>
      <c r="BL24" s="20"/>
      <c r="BM24" s="20"/>
      <c r="CH24" s="19"/>
      <c r="CI24" s="20"/>
      <c r="DW24" s="19"/>
      <c r="DX24" s="15"/>
    </row>
    <row r="25" ht="12.75" customHeight="1">
      <c r="A25" s="15"/>
      <c r="B25" s="9" t="s">
        <v>55</v>
      </c>
      <c r="C25" s="3"/>
      <c r="D25" s="3"/>
      <c r="E25" s="3"/>
      <c r="F25" s="3"/>
      <c r="G25" s="3"/>
      <c r="H25" s="4"/>
      <c r="I25" s="16"/>
      <c r="J25" s="3"/>
      <c r="K25" s="3"/>
      <c r="L25" s="3"/>
      <c r="M25" s="4"/>
      <c r="N25" s="9" t="s">
        <v>56</v>
      </c>
      <c r="O25" s="3"/>
      <c r="P25" s="3"/>
      <c r="Q25" s="3"/>
      <c r="R25" s="3"/>
      <c r="S25" s="3"/>
      <c r="T25" s="4"/>
      <c r="U25" s="16"/>
      <c r="V25" s="3"/>
      <c r="W25" s="3"/>
      <c r="X25" s="3"/>
      <c r="Y25" s="4"/>
      <c r="Z25" s="9" t="s">
        <v>57</v>
      </c>
      <c r="AA25" s="3"/>
      <c r="AB25" s="3"/>
      <c r="AC25" s="3"/>
      <c r="AD25" s="3"/>
      <c r="AE25" s="3"/>
      <c r="AF25" s="4"/>
      <c r="AG25" s="16"/>
      <c r="AH25" s="3"/>
      <c r="AI25" s="3"/>
      <c r="AJ25" s="3"/>
      <c r="AK25" s="4"/>
      <c r="AL25" s="15"/>
      <c r="AM25" s="9" t="s">
        <v>58</v>
      </c>
      <c r="AN25" s="3"/>
      <c r="AO25" s="3"/>
      <c r="AP25" s="3"/>
      <c r="AQ25" s="3"/>
      <c r="AR25" s="3"/>
      <c r="AS25" s="3"/>
      <c r="AT25" s="3"/>
      <c r="AU25" s="36"/>
      <c r="AV25" s="37">
        <f t="shared" si="1"/>
        <v>1</v>
      </c>
      <c r="AW25" s="3"/>
      <c r="AX25" s="3"/>
      <c r="AY25" s="3"/>
      <c r="AZ25" s="3"/>
      <c r="BA25" s="3"/>
      <c r="BB25" s="36"/>
      <c r="BC25" s="37">
        <v>6.0</v>
      </c>
      <c r="BD25" s="3"/>
      <c r="BE25" s="3"/>
      <c r="BF25" s="36"/>
      <c r="BG25" s="37" t="str">
        <f>CONCATENATE(I13 + 2,"/ A")</f>
        <v>3/ A</v>
      </c>
      <c r="BH25" s="3"/>
      <c r="BI25" s="3"/>
      <c r="BJ25" s="3"/>
      <c r="BK25" s="4"/>
      <c r="BL25" s="20"/>
      <c r="BM25" s="20"/>
      <c r="CH25" s="19"/>
      <c r="CI25" s="20"/>
      <c r="DW25" s="19"/>
      <c r="DX25" s="15"/>
    </row>
    <row r="26" ht="12.75" customHeight="1">
      <c r="A26" s="15"/>
      <c r="B26" s="9" t="s">
        <v>59</v>
      </c>
      <c r="C26" s="3"/>
      <c r="D26" s="3"/>
      <c r="E26" s="3"/>
      <c r="F26" s="3"/>
      <c r="G26" s="3"/>
      <c r="H26" s="4"/>
      <c r="I26" s="16"/>
      <c r="J26" s="3"/>
      <c r="K26" s="3"/>
      <c r="L26" s="3"/>
      <c r="M26" s="4"/>
      <c r="N26" s="9" t="s">
        <v>60</v>
      </c>
      <c r="O26" s="3"/>
      <c r="P26" s="3"/>
      <c r="Q26" s="3"/>
      <c r="R26" s="3"/>
      <c r="S26" s="3"/>
      <c r="T26" s="4"/>
      <c r="U26" s="16"/>
      <c r="V26" s="3"/>
      <c r="W26" s="3"/>
      <c r="X26" s="3"/>
      <c r="Y26" s="4"/>
      <c r="Z26" s="9" t="s">
        <v>61</v>
      </c>
      <c r="AA26" s="3"/>
      <c r="AB26" s="3"/>
      <c r="AC26" s="3"/>
      <c r="AD26" s="3"/>
      <c r="AE26" s="3"/>
      <c r="AF26" s="4"/>
      <c r="AG26" s="16"/>
      <c r="AH26" s="3"/>
      <c r="AI26" s="3"/>
      <c r="AJ26" s="3"/>
      <c r="AK26" s="4"/>
      <c r="AL26" s="15"/>
      <c r="AM26" s="9" t="s">
        <v>62</v>
      </c>
      <c r="AN26" s="3"/>
      <c r="AO26" s="3"/>
      <c r="AP26" s="3"/>
      <c r="AQ26" s="3"/>
      <c r="AR26" s="3"/>
      <c r="AS26" s="3"/>
      <c r="AT26" s="3"/>
      <c r="AU26" s="36"/>
      <c r="AV26" s="37">
        <f t="shared" si="1"/>
        <v>1</v>
      </c>
      <c r="AW26" s="3"/>
      <c r="AX26" s="3"/>
      <c r="AY26" s="3"/>
      <c r="AZ26" s="3"/>
      <c r="BA26" s="3"/>
      <c r="BB26" s="36"/>
      <c r="BC26" s="37">
        <v>6.0</v>
      </c>
      <c r="BD26" s="3"/>
      <c r="BE26" s="3"/>
      <c r="BF26" s="36"/>
      <c r="BG26" s="37" t="str">
        <f>CONCATENATE(I13  ,"/ C")</f>
        <v>1/ C</v>
      </c>
      <c r="BH26" s="3"/>
      <c r="BI26" s="3"/>
      <c r="BJ26" s="3"/>
      <c r="BK26" s="4"/>
      <c r="BL26" s="20"/>
      <c r="BM26" s="20"/>
      <c r="CH26" s="19"/>
      <c r="CI26" s="20"/>
      <c r="DW26" s="19"/>
      <c r="DX26" s="15"/>
    </row>
    <row r="27" ht="12.75" customHeight="1">
      <c r="A27" s="15"/>
      <c r="B27" s="9" t="s">
        <v>63</v>
      </c>
      <c r="C27" s="3"/>
      <c r="D27" s="3"/>
      <c r="E27" s="3"/>
      <c r="F27" s="3"/>
      <c r="G27" s="3"/>
      <c r="H27" s="4"/>
      <c r="I27" s="16"/>
      <c r="J27" s="3"/>
      <c r="K27" s="3"/>
      <c r="L27" s="3"/>
      <c r="M27" s="4"/>
      <c r="N27" s="9" t="s">
        <v>64</v>
      </c>
      <c r="O27" s="3"/>
      <c r="P27" s="3"/>
      <c r="Q27" s="3"/>
      <c r="R27" s="3"/>
      <c r="S27" s="3"/>
      <c r="T27" s="4"/>
      <c r="U27" s="16"/>
      <c r="V27" s="3"/>
      <c r="W27" s="3"/>
      <c r="X27" s="3"/>
      <c r="Y27" s="4"/>
      <c r="Z27" s="9" t="s">
        <v>65</v>
      </c>
      <c r="AA27" s="3"/>
      <c r="AB27" s="3"/>
      <c r="AC27" s="3"/>
      <c r="AD27" s="3"/>
      <c r="AE27" s="3"/>
      <c r="AF27" s="4"/>
      <c r="AG27" s="16"/>
      <c r="AH27" s="3"/>
      <c r="AI27" s="3"/>
      <c r="AJ27" s="3"/>
      <c r="AK27" s="4"/>
      <c r="AL27" s="15"/>
      <c r="AM27" s="9" t="s">
        <v>66</v>
      </c>
      <c r="AN27" s="3"/>
      <c r="AO27" s="3"/>
      <c r="AP27" s="3"/>
      <c r="AQ27" s="3"/>
      <c r="AR27" s="3"/>
      <c r="AS27" s="3"/>
      <c r="AT27" s="3"/>
      <c r="AU27" s="36"/>
      <c r="AV27" s="37">
        <f t="shared" si="1"/>
        <v>1</v>
      </c>
      <c r="AW27" s="3"/>
      <c r="AX27" s="3"/>
      <c r="AY27" s="3"/>
      <c r="AZ27" s="3"/>
      <c r="BA27" s="3"/>
      <c r="BB27" s="36"/>
      <c r="BC27" s="37">
        <v>7.0</v>
      </c>
      <c r="BD27" s="3"/>
      <c r="BE27" s="3"/>
      <c r="BF27" s="36"/>
      <c r="BG27" s="37" t="str">
        <f>CONCATENATE(I13 + 1 ,"/ C")</f>
        <v>2/ C</v>
      </c>
      <c r="BH27" s="3"/>
      <c r="BI27" s="3"/>
      <c r="BJ27" s="3"/>
      <c r="BK27" s="4"/>
      <c r="BL27" s="20"/>
      <c r="BM27" s="20"/>
      <c r="CH27" s="19"/>
      <c r="CI27" s="20"/>
      <c r="DW27" s="19"/>
      <c r="DX27" s="15"/>
    </row>
    <row r="28" ht="12.75" customHeight="1">
      <c r="A28" s="15"/>
      <c r="B28" s="9" t="s">
        <v>67</v>
      </c>
      <c r="C28" s="3"/>
      <c r="D28" s="3"/>
      <c r="E28" s="3"/>
      <c r="F28" s="3"/>
      <c r="G28" s="3"/>
      <c r="H28" s="4"/>
      <c r="I28" s="16"/>
      <c r="J28" s="3"/>
      <c r="K28" s="3"/>
      <c r="L28" s="3"/>
      <c r="M28" s="4"/>
      <c r="N28" s="9" t="s">
        <v>68</v>
      </c>
      <c r="O28" s="3"/>
      <c r="P28" s="3"/>
      <c r="Q28" s="3"/>
      <c r="R28" s="3"/>
      <c r="S28" s="3"/>
      <c r="T28" s="4"/>
      <c r="U28" s="16"/>
      <c r="V28" s="3"/>
      <c r="W28" s="3"/>
      <c r="X28" s="3"/>
      <c r="Y28" s="4"/>
      <c r="Z28" s="9" t="s">
        <v>69</v>
      </c>
      <c r="AA28" s="3"/>
      <c r="AB28" s="3"/>
      <c r="AC28" s="3"/>
      <c r="AD28" s="3"/>
      <c r="AE28" s="3"/>
      <c r="AF28" s="4"/>
      <c r="AG28" s="16"/>
      <c r="AH28" s="3"/>
      <c r="AI28" s="3"/>
      <c r="AJ28" s="3"/>
      <c r="AK28" s="4"/>
      <c r="AL28" s="15"/>
      <c r="AM28" s="9" t="s">
        <v>70</v>
      </c>
      <c r="AN28" s="3"/>
      <c r="AO28" s="3"/>
      <c r="AP28" s="3"/>
      <c r="AQ28" s="3"/>
      <c r="AR28" s="3"/>
      <c r="AS28" s="3"/>
      <c r="AT28" s="3"/>
      <c r="AU28" s="36"/>
      <c r="AV28" s="37">
        <f t="shared" si="1"/>
        <v>1</v>
      </c>
      <c r="AW28" s="3"/>
      <c r="AX28" s="3"/>
      <c r="AY28" s="3"/>
      <c r="AZ28" s="3"/>
      <c r="BA28" s="3"/>
      <c r="BB28" s="36"/>
      <c r="BC28" s="37">
        <v>6.0</v>
      </c>
      <c r="BD28" s="3"/>
      <c r="BE28" s="3"/>
      <c r="BF28" s="36"/>
      <c r="BG28" s="37" t="str">
        <f>CONCATENATE(I13  ,"/ C")</f>
        <v>1/ C</v>
      </c>
      <c r="BH28" s="3"/>
      <c r="BI28" s="3"/>
      <c r="BJ28" s="3"/>
      <c r="BK28" s="4"/>
      <c r="BL28" s="31"/>
      <c r="BM28" s="31"/>
      <c r="BN28" s="32"/>
      <c r="BO28" s="32"/>
      <c r="BP28" s="32"/>
      <c r="BQ28" s="32"/>
      <c r="BR28" s="32"/>
      <c r="BS28" s="32"/>
      <c r="BT28" s="32"/>
      <c r="BU28" s="32"/>
      <c r="BV28" s="32"/>
      <c r="BW28" s="32"/>
      <c r="BX28" s="32"/>
      <c r="BY28" s="32"/>
      <c r="BZ28" s="32"/>
      <c r="CA28" s="32"/>
      <c r="CB28" s="32"/>
      <c r="CC28" s="32"/>
      <c r="CD28" s="32"/>
      <c r="CE28" s="32"/>
      <c r="CF28" s="32"/>
      <c r="CG28" s="32"/>
      <c r="CH28" s="27"/>
      <c r="CI28" s="20"/>
      <c r="DW28" s="19"/>
      <c r="DX28" s="15"/>
    </row>
    <row r="29" ht="12.75" customHeight="1">
      <c r="A29" s="15"/>
      <c r="B29" s="9" t="s">
        <v>71</v>
      </c>
      <c r="C29" s="3"/>
      <c r="D29" s="3"/>
      <c r="E29" s="3"/>
      <c r="F29" s="3"/>
      <c r="G29" s="3"/>
      <c r="H29" s="4"/>
      <c r="I29" s="16"/>
      <c r="J29" s="3"/>
      <c r="K29" s="3"/>
      <c r="L29" s="3"/>
      <c r="M29" s="4"/>
      <c r="N29" s="9" t="s">
        <v>72</v>
      </c>
      <c r="O29" s="3"/>
      <c r="P29" s="3"/>
      <c r="Q29" s="3"/>
      <c r="R29" s="3"/>
      <c r="S29" s="3"/>
      <c r="T29" s="4"/>
      <c r="U29" s="16"/>
      <c r="V29" s="3"/>
      <c r="W29" s="3"/>
      <c r="X29" s="3"/>
      <c r="Y29" s="4"/>
      <c r="Z29" s="9" t="s">
        <v>73</v>
      </c>
      <c r="AA29" s="3"/>
      <c r="AB29" s="3"/>
      <c r="AC29" s="3"/>
      <c r="AD29" s="3"/>
      <c r="AE29" s="3"/>
      <c r="AF29" s="4"/>
      <c r="AG29" s="16"/>
      <c r="AH29" s="3"/>
      <c r="AI29" s="3"/>
      <c r="AJ29" s="3"/>
      <c r="AK29" s="4"/>
      <c r="AL29" s="33"/>
      <c r="AM29" s="38"/>
      <c r="BL29" s="38"/>
      <c r="BM29" s="38"/>
      <c r="CH29" s="39"/>
      <c r="CI29" s="20"/>
      <c r="DW29" s="19"/>
      <c r="DX29" s="15"/>
    </row>
    <row r="30" ht="12.75" customHeight="1">
      <c r="A30" s="15"/>
      <c r="B30" s="9" t="s">
        <v>74</v>
      </c>
      <c r="C30" s="3"/>
      <c r="D30" s="3"/>
      <c r="E30" s="3"/>
      <c r="F30" s="3"/>
      <c r="G30" s="3"/>
      <c r="H30" s="4"/>
      <c r="I30" s="16"/>
      <c r="J30" s="3"/>
      <c r="K30" s="3"/>
      <c r="L30" s="3"/>
      <c r="M30" s="4"/>
      <c r="N30" s="9" t="s">
        <v>75</v>
      </c>
      <c r="O30" s="3"/>
      <c r="P30" s="3"/>
      <c r="Q30" s="3"/>
      <c r="R30" s="3"/>
      <c r="S30" s="3"/>
      <c r="T30" s="4"/>
      <c r="U30" s="16"/>
      <c r="V30" s="3"/>
      <c r="W30" s="3"/>
      <c r="X30" s="3"/>
      <c r="Y30" s="4"/>
      <c r="Z30" s="9" t="s">
        <v>76</v>
      </c>
      <c r="AA30" s="3"/>
      <c r="AB30" s="3"/>
      <c r="AC30" s="3"/>
      <c r="AD30" s="3"/>
      <c r="AE30" s="3"/>
      <c r="AF30" s="4"/>
      <c r="AG30" s="16"/>
      <c r="AH30" s="3"/>
      <c r="AI30" s="3"/>
      <c r="AJ30" s="3"/>
      <c r="AK30" s="4"/>
      <c r="AL30" s="33"/>
      <c r="AM30" s="34" t="s">
        <v>77</v>
      </c>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8"/>
      <c r="CH30" s="14"/>
      <c r="CI30" s="20"/>
      <c r="DW30" s="19"/>
      <c r="DX30" s="15"/>
    </row>
    <row r="31" ht="12.75" customHeight="1">
      <c r="A31" s="25"/>
      <c r="B31" s="9"/>
      <c r="C31" s="3"/>
      <c r="D31" s="3"/>
      <c r="E31" s="3"/>
      <c r="F31" s="3"/>
      <c r="G31" s="3"/>
      <c r="H31" s="4"/>
      <c r="I31" s="16"/>
      <c r="J31" s="3"/>
      <c r="K31" s="3"/>
      <c r="L31" s="3"/>
      <c r="M31" s="4"/>
      <c r="N31" s="9"/>
      <c r="O31" s="3"/>
      <c r="P31" s="3"/>
      <c r="Q31" s="3"/>
      <c r="R31" s="3"/>
      <c r="S31" s="3"/>
      <c r="T31" s="4"/>
      <c r="U31" s="16"/>
      <c r="V31" s="3"/>
      <c r="W31" s="3"/>
      <c r="X31" s="3"/>
      <c r="Y31" s="4"/>
      <c r="Z31" s="9"/>
      <c r="AA31" s="3"/>
      <c r="AB31" s="3"/>
      <c r="AC31" s="3"/>
      <c r="AD31" s="3"/>
      <c r="AE31" s="3"/>
      <c r="AF31" s="4"/>
      <c r="AG31" s="16"/>
      <c r="AH31" s="3"/>
      <c r="AI31" s="3"/>
      <c r="AJ31" s="3"/>
      <c r="AK31" s="4"/>
      <c r="AL31" s="25"/>
      <c r="AM31" s="31"/>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27"/>
      <c r="CH31" s="15"/>
      <c r="CI31" s="20"/>
      <c r="DW31" s="19"/>
      <c r="DX31" s="15"/>
    </row>
    <row r="32" ht="12.75" customHeight="1">
      <c r="A32" s="1"/>
      <c r="B32" s="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4"/>
      <c r="AL32" s="1"/>
      <c r="AM32" s="9" t="s">
        <v>78</v>
      </c>
      <c r="AN32" s="3"/>
      <c r="AO32" s="3"/>
      <c r="AP32" s="3"/>
      <c r="AQ32" s="3"/>
      <c r="AR32" s="3"/>
      <c r="AS32" s="3"/>
      <c r="AT32" s="3"/>
      <c r="AU32" s="36"/>
      <c r="AV32" s="37" t="s">
        <v>43</v>
      </c>
      <c r="AW32" s="3"/>
      <c r="AX32" s="3"/>
      <c r="AY32" s="3"/>
      <c r="AZ32" s="3"/>
      <c r="BA32" s="3"/>
      <c r="BB32" s="36"/>
      <c r="BC32" s="37" t="s">
        <v>44</v>
      </c>
      <c r="BD32" s="3"/>
      <c r="BE32" s="3"/>
      <c r="BF32" s="36"/>
      <c r="BG32" s="37" t="s">
        <v>45</v>
      </c>
      <c r="BH32" s="3"/>
      <c r="BI32" s="3"/>
      <c r="BJ32" s="36"/>
      <c r="BK32" s="37" t="s">
        <v>79</v>
      </c>
      <c r="BL32" s="3"/>
      <c r="BM32" s="36"/>
      <c r="BN32" s="37" t="s">
        <v>80</v>
      </c>
      <c r="BO32" s="3"/>
      <c r="BP32" s="36"/>
      <c r="BQ32" s="37" t="s">
        <v>81</v>
      </c>
      <c r="BR32" s="3"/>
      <c r="BS32" s="3"/>
      <c r="BT32" s="3"/>
      <c r="BU32" s="3"/>
      <c r="BV32" s="4"/>
      <c r="BW32" s="40" t="s">
        <v>82</v>
      </c>
      <c r="BX32" s="41"/>
      <c r="BY32" s="41"/>
      <c r="BZ32" s="41"/>
      <c r="CA32" s="41"/>
      <c r="CB32" s="41"/>
      <c r="CC32" s="41"/>
      <c r="CD32" s="41"/>
      <c r="CE32" s="41"/>
      <c r="CF32" s="41"/>
      <c r="CG32" s="42"/>
      <c r="CH32" s="15"/>
      <c r="CI32" s="20"/>
      <c r="DW32" s="19"/>
      <c r="DX32" s="15"/>
    </row>
    <row r="33" ht="12.75" customHeight="1">
      <c r="A33" s="8"/>
      <c r="B33" s="34" t="s">
        <v>83</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8"/>
      <c r="AL33" s="8"/>
      <c r="AM33" s="9"/>
      <c r="AN33" s="3"/>
      <c r="AO33" s="3"/>
      <c r="AP33" s="3"/>
      <c r="AQ33" s="3"/>
      <c r="AR33" s="3"/>
      <c r="AS33" s="3"/>
      <c r="AT33" s="3"/>
      <c r="AU33" s="36"/>
      <c r="AV33" s="37"/>
      <c r="AW33" s="3"/>
      <c r="AX33" s="3"/>
      <c r="AY33" s="3"/>
      <c r="AZ33" s="3"/>
      <c r="BA33" s="3"/>
      <c r="BB33" s="36"/>
      <c r="BC33" s="37"/>
      <c r="BD33" s="3"/>
      <c r="BE33" s="3"/>
      <c r="BF33" s="36"/>
      <c r="BG33" s="37"/>
      <c r="BH33" s="3"/>
      <c r="BI33" s="3"/>
      <c r="BJ33" s="36"/>
      <c r="BK33" s="37"/>
      <c r="BL33" s="3"/>
      <c r="BM33" s="36"/>
      <c r="BN33" s="37"/>
      <c r="BO33" s="3"/>
      <c r="BP33" s="36"/>
      <c r="BQ33" s="37"/>
      <c r="BR33" s="3"/>
      <c r="BS33" s="3"/>
      <c r="BT33" s="3"/>
      <c r="BU33" s="3"/>
      <c r="BV33" s="4"/>
      <c r="BW33" s="43"/>
      <c r="BX33" s="32"/>
      <c r="BY33" s="32"/>
      <c r="BZ33" s="32"/>
      <c r="CA33" s="32"/>
      <c r="CB33" s="32"/>
      <c r="CC33" s="32"/>
      <c r="CD33" s="32"/>
      <c r="CE33" s="32"/>
      <c r="CF33" s="32"/>
      <c r="CG33" s="44"/>
      <c r="CH33" s="15"/>
      <c r="CI33" s="20"/>
      <c r="DW33" s="19"/>
      <c r="DX33" s="15"/>
    </row>
    <row r="34" ht="12.75" customHeight="1">
      <c r="A34" s="15"/>
      <c r="B34" s="31"/>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27"/>
      <c r="AL34" s="15"/>
      <c r="AM34" s="9"/>
      <c r="AN34" s="3"/>
      <c r="AO34" s="3"/>
      <c r="AP34" s="3"/>
      <c r="AQ34" s="3"/>
      <c r="AR34" s="3"/>
      <c r="AS34" s="3"/>
      <c r="AT34" s="3"/>
      <c r="AU34" s="36"/>
      <c r="AV34" s="37"/>
      <c r="AW34" s="3"/>
      <c r="AX34" s="3"/>
      <c r="AY34" s="3"/>
      <c r="AZ34" s="3"/>
      <c r="BA34" s="3"/>
      <c r="BB34" s="36"/>
      <c r="BC34" s="37"/>
      <c r="BD34" s="3"/>
      <c r="BE34" s="3"/>
      <c r="BF34" s="36"/>
      <c r="BG34" s="37"/>
      <c r="BH34" s="3"/>
      <c r="BI34" s="3"/>
      <c r="BJ34" s="36"/>
      <c r="BK34" s="37"/>
      <c r="BL34" s="3"/>
      <c r="BM34" s="36"/>
      <c r="BN34" s="37"/>
      <c r="BO34" s="3"/>
      <c r="BP34" s="36"/>
      <c r="BQ34" s="37"/>
      <c r="BR34" s="3"/>
      <c r="BS34" s="3"/>
      <c r="BT34" s="3"/>
      <c r="BU34" s="3"/>
      <c r="BV34" s="4"/>
      <c r="BW34" s="37"/>
      <c r="BX34" s="3"/>
      <c r="BY34" s="3"/>
      <c r="BZ34" s="3"/>
      <c r="CA34" s="3"/>
      <c r="CB34" s="3"/>
      <c r="CC34" s="3"/>
      <c r="CD34" s="4"/>
      <c r="CE34" s="45"/>
      <c r="CF34" s="3"/>
      <c r="CG34" s="36"/>
      <c r="CH34" s="15"/>
      <c r="CI34" s="20"/>
      <c r="DW34" s="19"/>
      <c r="DX34" s="15"/>
    </row>
    <row r="35" ht="12.75" customHeight="1">
      <c r="A35" s="15"/>
      <c r="B35" s="9" t="s">
        <v>84</v>
      </c>
      <c r="C35" s="3"/>
      <c r="D35" s="3"/>
      <c r="E35" s="3"/>
      <c r="F35" s="3"/>
      <c r="G35" s="3"/>
      <c r="H35" s="3"/>
      <c r="I35" s="3"/>
      <c r="J35" s="3"/>
      <c r="K35" s="3"/>
      <c r="L35" s="3"/>
      <c r="M35" s="4"/>
      <c r="N35" s="9" t="s">
        <v>85</v>
      </c>
      <c r="O35" s="3"/>
      <c r="P35" s="3"/>
      <c r="Q35" s="3"/>
      <c r="R35" s="3"/>
      <c r="S35" s="3"/>
      <c r="T35" s="3"/>
      <c r="U35" s="3"/>
      <c r="V35" s="3"/>
      <c r="W35" s="3"/>
      <c r="X35" s="3"/>
      <c r="Y35" s="3"/>
      <c r="Z35" s="3"/>
      <c r="AA35" s="3"/>
      <c r="AB35" s="3"/>
      <c r="AC35" s="3"/>
      <c r="AD35" s="3"/>
      <c r="AE35" s="3"/>
      <c r="AF35" s="3"/>
      <c r="AG35" s="3"/>
      <c r="AH35" s="3"/>
      <c r="AI35" s="3"/>
      <c r="AJ35" s="3"/>
      <c r="AK35" s="4"/>
      <c r="AL35" s="15"/>
      <c r="AM35" s="9"/>
      <c r="AN35" s="3"/>
      <c r="AO35" s="3"/>
      <c r="AP35" s="3"/>
      <c r="AQ35" s="3"/>
      <c r="AR35" s="3"/>
      <c r="AS35" s="3"/>
      <c r="AT35" s="3"/>
      <c r="AU35" s="36"/>
      <c r="AV35" s="37"/>
      <c r="AW35" s="3"/>
      <c r="AX35" s="3"/>
      <c r="AY35" s="3"/>
      <c r="AZ35" s="3"/>
      <c r="BA35" s="3"/>
      <c r="BB35" s="36"/>
      <c r="BC35" s="37"/>
      <c r="BD35" s="3"/>
      <c r="BE35" s="3"/>
      <c r="BF35" s="36"/>
      <c r="BG35" s="37"/>
      <c r="BH35" s="3"/>
      <c r="BI35" s="3"/>
      <c r="BJ35" s="36"/>
      <c r="BK35" s="37"/>
      <c r="BL35" s="3"/>
      <c r="BM35" s="36"/>
      <c r="BN35" s="37"/>
      <c r="BO35" s="3"/>
      <c r="BP35" s="36"/>
      <c r="BQ35" s="37"/>
      <c r="BR35" s="3"/>
      <c r="BS35" s="3"/>
      <c r="BT35" s="3"/>
      <c r="BU35" s="3"/>
      <c r="BV35" s="4"/>
      <c r="BW35" s="37"/>
      <c r="BX35" s="3"/>
      <c r="BY35" s="3"/>
      <c r="BZ35" s="3"/>
      <c r="CA35" s="3"/>
      <c r="CB35" s="3"/>
      <c r="CC35" s="3"/>
      <c r="CD35" s="4"/>
      <c r="CE35" s="45"/>
      <c r="CF35" s="3"/>
      <c r="CG35" s="36"/>
      <c r="CH35" s="15"/>
      <c r="CI35" s="20"/>
      <c r="DW35" s="19"/>
      <c r="DX35" s="15"/>
    </row>
    <row r="36" ht="12.75" customHeight="1">
      <c r="A36" s="15"/>
      <c r="B36" s="9"/>
      <c r="C36" s="3"/>
      <c r="D36" s="3"/>
      <c r="E36" s="3"/>
      <c r="F36" s="3"/>
      <c r="G36" s="3"/>
      <c r="H36" s="4"/>
      <c r="I36" s="16" t="str">
        <f>IF(B36="","",CONCATENATE(OFFSET(Tableau!$F$1,MATCH(B36,Tableau!$F$2:$F$999,0),1)))</f>
        <v/>
      </c>
      <c r="J36" s="3"/>
      <c r="K36" s="3"/>
      <c r="L36" s="3"/>
      <c r="M36" s="4"/>
      <c r="N36" s="9"/>
      <c r="O36" s="3"/>
      <c r="P36" s="3"/>
      <c r="Q36" s="3"/>
      <c r="R36" s="3"/>
      <c r="S36" s="3"/>
      <c r="T36" s="3"/>
      <c r="U36" s="3"/>
      <c r="V36" s="4"/>
      <c r="W36" s="45"/>
      <c r="X36" s="3"/>
      <c r="Y36" s="4"/>
      <c r="Z36" s="9"/>
      <c r="AA36" s="3"/>
      <c r="AB36" s="3"/>
      <c r="AC36" s="3"/>
      <c r="AD36" s="3"/>
      <c r="AE36" s="3"/>
      <c r="AF36" s="3"/>
      <c r="AG36" s="3"/>
      <c r="AH36" s="4"/>
      <c r="AI36" s="45"/>
      <c r="AJ36" s="3"/>
      <c r="AK36" s="4"/>
      <c r="AL36" s="15"/>
      <c r="AM36" s="9"/>
      <c r="AN36" s="3"/>
      <c r="AO36" s="3"/>
      <c r="AP36" s="3"/>
      <c r="AQ36" s="3"/>
      <c r="AR36" s="3"/>
      <c r="AS36" s="3"/>
      <c r="AT36" s="3"/>
      <c r="AU36" s="36"/>
      <c r="AV36" s="37"/>
      <c r="AW36" s="3"/>
      <c r="AX36" s="3"/>
      <c r="AY36" s="3"/>
      <c r="AZ36" s="3"/>
      <c r="BA36" s="3"/>
      <c r="BB36" s="36"/>
      <c r="BC36" s="37"/>
      <c r="BD36" s="3"/>
      <c r="BE36" s="3"/>
      <c r="BF36" s="36"/>
      <c r="BG36" s="37"/>
      <c r="BH36" s="3"/>
      <c r="BI36" s="3"/>
      <c r="BJ36" s="36"/>
      <c r="BK36" s="37"/>
      <c r="BL36" s="3"/>
      <c r="BM36" s="36"/>
      <c r="BN36" s="37"/>
      <c r="BO36" s="3"/>
      <c r="BP36" s="36"/>
      <c r="BQ36" s="37"/>
      <c r="BR36" s="3"/>
      <c r="BS36" s="3"/>
      <c r="BT36" s="3"/>
      <c r="BU36" s="3"/>
      <c r="BV36" s="4"/>
      <c r="BW36" s="37"/>
      <c r="BX36" s="3"/>
      <c r="BY36" s="3"/>
      <c r="BZ36" s="3"/>
      <c r="CA36" s="3"/>
      <c r="CB36" s="3"/>
      <c r="CC36" s="3"/>
      <c r="CD36" s="4"/>
      <c r="CE36" s="45"/>
      <c r="CF36" s="3"/>
      <c r="CG36" s="36"/>
      <c r="CH36" s="15"/>
      <c r="CI36" s="20"/>
      <c r="DW36" s="19"/>
      <c r="DX36" s="15"/>
    </row>
    <row r="37" ht="12.75" customHeight="1">
      <c r="A37" s="15"/>
      <c r="B37" s="9"/>
      <c r="C37" s="3"/>
      <c r="D37" s="3"/>
      <c r="E37" s="3"/>
      <c r="F37" s="3"/>
      <c r="G37" s="3"/>
      <c r="H37" s="4"/>
      <c r="I37" s="16" t="str">
        <f>IF(B37="","",CONCATENATE(OFFSET(Tableau!$F$1,MATCH(B37,Tableau!$F$2:$F$999,0),1)))</f>
        <v/>
      </c>
      <c r="J37" s="3"/>
      <c r="K37" s="3"/>
      <c r="L37" s="3"/>
      <c r="M37" s="4"/>
      <c r="N37" s="9"/>
      <c r="O37" s="3"/>
      <c r="P37" s="3"/>
      <c r="Q37" s="3"/>
      <c r="R37" s="3"/>
      <c r="S37" s="3"/>
      <c r="T37" s="3"/>
      <c r="U37" s="3"/>
      <c r="V37" s="4"/>
      <c r="W37" s="45"/>
      <c r="X37" s="3"/>
      <c r="Y37" s="4"/>
      <c r="Z37" s="9"/>
      <c r="AA37" s="3"/>
      <c r="AB37" s="3"/>
      <c r="AC37" s="3"/>
      <c r="AD37" s="3"/>
      <c r="AE37" s="3"/>
      <c r="AF37" s="3"/>
      <c r="AG37" s="3"/>
      <c r="AH37" s="4"/>
      <c r="AI37" s="45"/>
      <c r="AJ37" s="3"/>
      <c r="AK37" s="4"/>
      <c r="AL37" s="15"/>
      <c r="AM37" s="9"/>
      <c r="AN37" s="3"/>
      <c r="AO37" s="3"/>
      <c r="AP37" s="3"/>
      <c r="AQ37" s="3"/>
      <c r="AR37" s="3"/>
      <c r="AS37" s="3"/>
      <c r="AT37" s="3"/>
      <c r="AU37" s="36"/>
      <c r="AV37" s="37"/>
      <c r="AW37" s="3"/>
      <c r="AX37" s="3"/>
      <c r="AY37" s="3"/>
      <c r="AZ37" s="3"/>
      <c r="BA37" s="3"/>
      <c r="BB37" s="36"/>
      <c r="BC37" s="37"/>
      <c r="BD37" s="3"/>
      <c r="BE37" s="3"/>
      <c r="BF37" s="36"/>
      <c r="BG37" s="37"/>
      <c r="BH37" s="3"/>
      <c r="BI37" s="3"/>
      <c r="BJ37" s="36"/>
      <c r="BK37" s="37"/>
      <c r="BL37" s="3"/>
      <c r="BM37" s="36"/>
      <c r="BN37" s="37"/>
      <c r="BO37" s="3"/>
      <c r="BP37" s="36"/>
      <c r="BQ37" s="37"/>
      <c r="BR37" s="3"/>
      <c r="BS37" s="3"/>
      <c r="BT37" s="3"/>
      <c r="BU37" s="3"/>
      <c r="BV37" s="4"/>
      <c r="BW37" s="37"/>
      <c r="BX37" s="3"/>
      <c r="BY37" s="3"/>
      <c r="BZ37" s="3"/>
      <c r="CA37" s="3"/>
      <c r="CB37" s="3"/>
      <c r="CC37" s="3"/>
      <c r="CD37" s="4"/>
      <c r="CE37" s="45"/>
      <c r="CF37" s="3"/>
      <c r="CG37" s="36"/>
      <c r="CH37" s="15"/>
      <c r="CI37" s="20"/>
      <c r="DW37" s="19"/>
      <c r="DX37" s="15"/>
    </row>
    <row r="38" ht="12.75" customHeight="1">
      <c r="A38" s="15"/>
      <c r="B38" s="9"/>
      <c r="C38" s="3"/>
      <c r="D38" s="3"/>
      <c r="E38" s="3"/>
      <c r="F38" s="3"/>
      <c r="G38" s="3"/>
      <c r="H38" s="4"/>
      <c r="I38" s="16" t="str">
        <f>IF(B38="","",CONCATENATE(OFFSET(Tableau!$F$1,MATCH(B38,Tableau!$F$2:$F$999,0),1)))</f>
        <v/>
      </c>
      <c r="J38" s="3"/>
      <c r="K38" s="3"/>
      <c r="L38" s="3"/>
      <c r="M38" s="4"/>
      <c r="N38" s="9"/>
      <c r="O38" s="3"/>
      <c r="P38" s="3"/>
      <c r="Q38" s="3"/>
      <c r="R38" s="3"/>
      <c r="S38" s="3"/>
      <c r="T38" s="3"/>
      <c r="U38" s="3"/>
      <c r="V38" s="4"/>
      <c r="W38" s="45"/>
      <c r="X38" s="3"/>
      <c r="Y38" s="4"/>
      <c r="Z38" s="9"/>
      <c r="AA38" s="3"/>
      <c r="AB38" s="3"/>
      <c r="AC38" s="3"/>
      <c r="AD38" s="3"/>
      <c r="AE38" s="3"/>
      <c r="AF38" s="3"/>
      <c r="AG38" s="3"/>
      <c r="AH38" s="4"/>
      <c r="AI38" s="45"/>
      <c r="AJ38" s="3"/>
      <c r="AK38" s="4"/>
      <c r="AL38" s="15"/>
      <c r="AM38" s="9"/>
      <c r="AN38" s="3"/>
      <c r="AO38" s="3"/>
      <c r="AP38" s="3"/>
      <c r="AQ38" s="3"/>
      <c r="AR38" s="3"/>
      <c r="AS38" s="3"/>
      <c r="AT38" s="3"/>
      <c r="AU38" s="36"/>
      <c r="AV38" s="37"/>
      <c r="AW38" s="3"/>
      <c r="AX38" s="3"/>
      <c r="AY38" s="3"/>
      <c r="AZ38" s="3"/>
      <c r="BA38" s="3"/>
      <c r="BB38" s="36"/>
      <c r="BC38" s="37"/>
      <c r="BD38" s="3"/>
      <c r="BE38" s="3"/>
      <c r="BF38" s="36"/>
      <c r="BG38" s="37"/>
      <c r="BH38" s="3"/>
      <c r="BI38" s="3"/>
      <c r="BJ38" s="36"/>
      <c r="BK38" s="37"/>
      <c r="BL38" s="3"/>
      <c r="BM38" s="36"/>
      <c r="BN38" s="37"/>
      <c r="BO38" s="3"/>
      <c r="BP38" s="36"/>
      <c r="BQ38" s="37"/>
      <c r="BR38" s="3"/>
      <c r="BS38" s="3"/>
      <c r="BT38" s="3"/>
      <c r="BU38" s="3"/>
      <c r="BV38" s="4"/>
      <c r="BW38" s="37"/>
      <c r="BX38" s="3"/>
      <c r="BY38" s="3"/>
      <c r="BZ38" s="3"/>
      <c r="CA38" s="3"/>
      <c r="CB38" s="3"/>
      <c r="CC38" s="3"/>
      <c r="CD38" s="4"/>
      <c r="CE38" s="45"/>
      <c r="CF38" s="3"/>
      <c r="CG38" s="36"/>
      <c r="CH38" s="15"/>
      <c r="CI38" s="20"/>
      <c r="DW38" s="19"/>
      <c r="DX38" s="15"/>
    </row>
    <row r="39" ht="12.75" customHeight="1">
      <c r="A39" s="15"/>
      <c r="B39" s="9"/>
      <c r="C39" s="3"/>
      <c r="D39" s="3"/>
      <c r="E39" s="3"/>
      <c r="F39" s="3"/>
      <c r="G39" s="3"/>
      <c r="H39" s="4"/>
      <c r="I39" s="16" t="str">
        <f>IF(B39="","",CONCATENATE(OFFSET(Tableau!$F$1,MATCH(B39,Tableau!$F$2:$F$999,0),1)))</f>
        <v/>
      </c>
      <c r="J39" s="3"/>
      <c r="K39" s="3"/>
      <c r="L39" s="3"/>
      <c r="M39" s="4"/>
      <c r="N39" s="9"/>
      <c r="O39" s="3"/>
      <c r="P39" s="3"/>
      <c r="Q39" s="3"/>
      <c r="R39" s="3"/>
      <c r="S39" s="3"/>
      <c r="T39" s="3"/>
      <c r="U39" s="3"/>
      <c r="V39" s="4"/>
      <c r="W39" s="45"/>
      <c r="X39" s="3"/>
      <c r="Y39" s="4"/>
      <c r="Z39" s="9"/>
      <c r="AA39" s="3"/>
      <c r="AB39" s="3"/>
      <c r="AC39" s="3"/>
      <c r="AD39" s="3"/>
      <c r="AE39" s="3"/>
      <c r="AF39" s="3"/>
      <c r="AG39" s="3"/>
      <c r="AH39" s="4"/>
      <c r="AI39" s="45"/>
      <c r="AJ39" s="3"/>
      <c r="AK39" s="4"/>
      <c r="AL39" s="15"/>
      <c r="AM39" s="9"/>
      <c r="AN39" s="3"/>
      <c r="AO39" s="3"/>
      <c r="AP39" s="3"/>
      <c r="AQ39" s="3"/>
      <c r="AR39" s="3"/>
      <c r="AS39" s="3"/>
      <c r="AT39" s="3"/>
      <c r="AU39" s="36"/>
      <c r="AV39" s="37"/>
      <c r="AW39" s="3"/>
      <c r="AX39" s="3"/>
      <c r="AY39" s="3"/>
      <c r="AZ39" s="3"/>
      <c r="BA39" s="3"/>
      <c r="BB39" s="36"/>
      <c r="BC39" s="37"/>
      <c r="BD39" s="3"/>
      <c r="BE39" s="3"/>
      <c r="BF39" s="36"/>
      <c r="BG39" s="37"/>
      <c r="BH39" s="3"/>
      <c r="BI39" s="3"/>
      <c r="BJ39" s="36"/>
      <c r="BK39" s="37"/>
      <c r="BL39" s="3"/>
      <c r="BM39" s="36"/>
      <c r="BN39" s="37"/>
      <c r="BO39" s="3"/>
      <c r="BP39" s="36"/>
      <c r="BQ39" s="37"/>
      <c r="BR39" s="3"/>
      <c r="BS39" s="3"/>
      <c r="BT39" s="3"/>
      <c r="BU39" s="3"/>
      <c r="BV39" s="4"/>
      <c r="BW39" s="37"/>
      <c r="BX39" s="3"/>
      <c r="BY39" s="3"/>
      <c r="BZ39" s="3"/>
      <c r="CA39" s="3"/>
      <c r="CB39" s="3"/>
      <c r="CC39" s="3"/>
      <c r="CD39" s="4"/>
      <c r="CE39" s="45"/>
      <c r="CF39" s="3"/>
      <c r="CG39" s="36"/>
      <c r="CH39" s="15"/>
      <c r="CI39" s="20"/>
      <c r="DW39" s="19"/>
      <c r="DX39" s="15"/>
    </row>
    <row r="40" ht="12.75" customHeight="1">
      <c r="A40" s="25"/>
      <c r="B40" s="9"/>
      <c r="C40" s="3"/>
      <c r="D40" s="3"/>
      <c r="E40" s="3"/>
      <c r="F40" s="3"/>
      <c r="G40" s="3"/>
      <c r="H40" s="4"/>
      <c r="I40" s="16" t="str">
        <f>IF(B40="","",CONCATENATE(OFFSET(Tableau!$F$1,MATCH(B40,Tableau!$F$2:$F$999,0),1)))</f>
        <v/>
      </c>
      <c r="J40" s="3"/>
      <c r="K40" s="3"/>
      <c r="L40" s="3"/>
      <c r="M40" s="4"/>
      <c r="N40" s="9"/>
      <c r="O40" s="3"/>
      <c r="P40" s="3"/>
      <c r="Q40" s="3"/>
      <c r="R40" s="3"/>
      <c r="S40" s="3"/>
      <c r="T40" s="3"/>
      <c r="U40" s="3"/>
      <c r="V40" s="4"/>
      <c r="W40" s="45"/>
      <c r="X40" s="3"/>
      <c r="Y40" s="4"/>
      <c r="Z40" s="9"/>
      <c r="AA40" s="3"/>
      <c r="AB40" s="3"/>
      <c r="AC40" s="3"/>
      <c r="AD40" s="3"/>
      <c r="AE40" s="3"/>
      <c r="AF40" s="3"/>
      <c r="AG40" s="3"/>
      <c r="AH40" s="4"/>
      <c r="AI40" s="45"/>
      <c r="AJ40" s="3"/>
      <c r="AK40" s="4"/>
      <c r="AL40" s="25"/>
      <c r="AM40" s="9"/>
      <c r="AN40" s="3"/>
      <c r="AO40" s="3"/>
      <c r="AP40" s="3"/>
      <c r="AQ40" s="3"/>
      <c r="AR40" s="3"/>
      <c r="AS40" s="3"/>
      <c r="AT40" s="3"/>
      <c r="AU40" s="36"/>
      <c r="AV40" s="37"/>
      <c r="AW40" s="3"/>
      <c r="AX40" s="3"/>
      <c r="AY40" s="3"/>
      <c r="AZ40" s="3"/>
      <c r="BA40" s="3"/>
      <c r="BB40" s="36"/>
      <c r="BC40" s="37"/>
      <c r="BD40" s="3"/>
      <c r="BE40" s="3"/>
      <c r="BF40" s="36"/>
      <c r="BG40" s="37"/>
      <c r="BH40" s="3"/>
      <c r="BI40" s="3"/>
      <c r="BJ40" s="36"/>
      <c r="BK40" s="37"/>
      <c r="BL40" s="3"/>
      <c r="BM40" s="36"/>
      <c r="BN40" s="37"/>
      <c r="BO40" s="3"/>
      <c r="BP40" s="36"/>
      <c r="BQ40" s="37"/>
      <c r="BR40" s="3"/>
      <c r="BS40" s="3"/>
      <c r="BT40" s="3"/>
      <c r="BU40" s="3"/>
      <c r="BV40" s="4"/>
      <c r="BW40" s="46"/>
      <c r="BX40" s="47"/>
      <c r="BY40" s="47"/>
      <c r="BZ40" s="47"/>
      <c r="CA40" s="47"/>
      <c r="CB40" s="47"/>
      <c r="CC40" s="47"/>
      <c r="CD40" s="48"/>
      <c r="CE40" s="49"/>
      <c r="CF40" s="47"/>
      <c r="CG40" s="50"/>
      <c r="CH40" s="25"/>
      <c r="CI40" s="20"/>
      <c r="DW40" s="19"/>
      <c r="DX40" s="15"/>
    </row>
    <row r="41" ht="12.75" customHeight="1">
      <c r="A41" s="33"/>
      <c r="B41" s="51"/>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4"/>
      <c r="AL41" s="33"/>
      <c r="AM41" s="52"/>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4"/>
      <c r="CH41" s="53"/>
      <c r="CI41" s="20"/>
      <c r="DW41" s="19"/>
      <c r="DX41" s="15"/>
    </row>
    <row r="42" ht="12.75" customHeight="1">
      <c r="A42" s="33"/>
      <c r="B42" s="54" t="s">
        <v>86</v>
      </c>
      <c r="C42" s="41"/>
      <c r="D42" s="41"/>
      <c r="E42" s="41"/>
      <c r="F42" s="41"/>
      <c r="G42" s="41"/>
      <c r="H42" s="41"/>
      <c r="I42" s="41"/>
      <c r="J42" s="41"/>
      <c r="K42" s="41"/>
      <c r="L42" s="41"/>
      <c r="M42" s="42"/>
      <c r="N42" s="55" t="str">
        <f>Lycantropie!M2</f>
        <v/>
      </c>
      <c r="O42" s="41"/>
      <c r="P42" s="41"/>
      <c r="Q42" s="41"/>
      <c r="R42" s="41"/>
      <c r="S42" s="41"/>
      <c r="T42" s="41"/>
      <c r="U42" s="41"/>
      <c r="V42" s="41"/>
      <c r="W42" s="41"/>
      <c r="X42" s="41"/>
      <c r="Y42" s="42"/>
      <c r="Z42" s="56" t="s">
        <v>87</v>
      </c>
      <c r="AA42" s="12"/>
      <c r="AB42" s="12"/>
      <c r="AC42" s="12"/>
      <c r="AD42" s="12"/>
      <c r="AE42" s="12"/>
      <c r="AF42" s="12"/>
      <c r="AG42" s="12"/>
      <c r="AH42" s="12"/>
      <c r="AI42" s="12"/>
      <c r="AJ42" s="12"/>
      <c r="AK42" s="18"/>
      <c r="AL42" s="33"/>
      <c r="AM42" s="34" t="s">
        <v>88</v>
      </c>
      <c r="AN42" s="12"/>
      <c r="AO42" s="12"/>
      <c r="AP42" s="12"/>
      <c r="AQ42" s="12"/>
      <c r="AR42" s="12"/>
      <c r="AS42" s="12"/>
      <c r="AT42" s="12"/>
      <c r="AU42" s="12"/>
      <c r="AV42" s="12"/>
      <c r="AW42" s="12"/>
      <c r="AX42" s="12"/>
      <c r="AY42" s="12"/>
      <c r="AZ42" s="12"/>
      <c r="BA42" s="12"/>
      <c r="BB42" s="12"/>
      <c r="BC42" s="12"/>
      <c r="BD42" s="57"/>
      <c r="BE42" s="58" t="s">
        <v>89</v>
      </c>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8"/>
      <c r="CH42" s="59"/>
      <c r="CI42" s="20"/>
      <c r="DW42" s="19"/>
      <c r="DX42" s="15"/>
    </row>
    <row r="43" ht="12.75" customHeight="1">
      <c r="A43" s="15"/>
      <c r="B43" s="32"/>
      <c r="C43" s="32"/>
      <c r="D43" s="32"/>
      <c r="E43" s="32"/>
      <c r="F43" s="32"/>
      <c r="G43" s="32"/>
      <c r="H43" s="32"/>
      <c r="I43" s="32"/>
      <c r="J43" s="32"/>
      <c r="K43" s="32"/>
      <c r="L43" s="32"/>
      <c r="M43" s="44"/>
      <c r="N43" s="43"/>
      <c r="O43" s="32"/>
      <c r="P43" s="32"/>
      <c r="Q43" s="32"/>
      <c r="R43" s="32"/>
      <c r="S43" s="32"/>
      <c r="T43" s="32"/>
      <c r="U43" s="32"/>
      <c r="V43" s="32"/>
      <c r="W43" s="32"/>
      <c r="X43" s="32"/>
      <c r="Y43" s="44"/>
      <c r="Z43" s="32"/>
      <c r="AA43" s="32"/>
      <c r="AB43" s="32"/>
      <c r="AC43" s="32"/>
      <c r="AD43" s="32"/>
      <c r="AE43" s="32"/>
      <c r="AF43" s="32"/>
      <c r="AG43" s="32"/>
      <c r="AH43" s="32"/>
      <c r="AI43" s="32"/>
      <c r="AJ43" s="32"/>
      <c r="AK43" s="27"/>
      <c r="AL43" s="15"/>
      <c r="AM43" s="31"/>
      <c r="AN43" s="32"/>
      <c r="AO43" s="32"/>
      <c r="AP43" s="32"/>
      <c r="AQ43" s="32"/>
      <c r="AR43" s="32"/>
      <c r="AS43" s="32"/>
      <c r="AT43" s="32"/>
      <c r="AU43" s="32"/>
      <c r="AV43" s="32"/>
      <c r="AW43" s="32"/>
      <c r="AX43" s="32"/>
      <c r="AY43" s="32"/>
      <c r="AZ43" s="32"/>
      <c r="BA43" s="32"/>
      <c r="BB43" s="32"/>
      <c r="BC43" s="32"/>
      <c r="BD43" s="44"/>
      <c r="BE43" s="43"/>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27"/>
      <c r="CH43" s="19"/>
      <c r="CI43" s="20"/>
      <c r="DW43" s="19"/>
      <c r="DX43" s="15"/>
    </row>
    <row r="44" ht="12.75" customHeight="1">
      <c r="A44" s="15"/>
      <c r="B44" s="60" t="s">
        <v>90</v>
      </c>
      <c r="C44" s="3"/>
      <c r="D44" s="3"/>
      <c r="E44" s="3"/>
      <c r="F44" s="3"/>
      <c r="G44" s="3"/>
      <c r="H44" s="3"/>
      <c r="I44" s="3"/>
      <c r="J44" s="3"/>
      <c r="K44" s="3"/>
      <c r="L44" s="3"/>
      <c r="M44" s="36"/>
      <c r="N44" s="61"/>
      <c r="O44" s="62"/>
      <c r="P44" s="62"/>
      <c r="Q44" s="62"/>
      <c r="R44" s="62"/>
      <c r="S44" s="62"/>
      <c r="T44" s="62"/>
      <c r="U44" s="62"/>
      <c r="V44" s="62"/>
      <c r="W44" s="62"/>
      <c r="X44" s="62"/>
      <c r="Y44" s="63"/>
      <c r="Z44" s="64" t="s">
        <v>91</v>
      </c>
      <c r="AA44" s="3"/>
      <c r="AB44" s="3"/>
      <c r="AC44" s="3"/>
      <c r="AD44" s="3"/>
      <c r="AE44" s="3"/>
      <c r="AF44" s="3"/>
      <c r="AG44" s="3"/>
      <c r="AH44" s="4"/>
      <c r="AI44" s="65">
        <v>0.0</v>
      </c>
      <c r="AJ44" s="4"/>
      <c r="AK44" s="62"/>
      <c r="AL44" s="15"/>
      <c r="AM44" s="65"/>
      <c r="AN44" s="3"/>
      <c r="AO44" s="3"/>
      <c r="AP44" s="3"/>
      <c r="AQ44" s="3"/>
      <c r="AR44" s="3"/>
      <c r="AS44" s="3"/>
      <c r="AT44" s="3"/>
      <c r="AU44" s="3"/>
      <c r="AV44" s="3"/>
      <c r="AW44" s="3"/>
      <c r="AX44" s="3"/>
      <c r="AY44" s="4"/>
      <c r="AZ44" s="16" t="str">
        <f>IF(AM44="","",CONCATENATE(OFFSET(Tableau!$I$2,MATCH(AM44,Tableau!$I$3:$I$999,0),1)))</f>
        <v/>
      </c>
      <c r="BA44" s="3"/>
      <c r="BB44" s="3"/>
      <c r="BC44" s="3"/>
      <c r="BD44" s="36"/>
      <c r="BE44" s="37" t="s">
        <v>92</v>
      </c>
      <c r="BF44" s="3"/>
      <c r="BG44" s="3"/>
      <c r="BH44" s="3"/>
      <c r="BI44" s="4"/>
      <c r="BJ44" s="45"/>
      <c r="BK44" s="3"/>
      <c r="BL44" s="3"/>
      <c r="BM44" s="3"/>
      <c r="BN44" s="3"/>
      <c r="BO44" s="3"/>
      <c r="BP44" s="3"/>
      <c r="BQ44" s="3"/>
      <c r="BR44" s="3"/>
      <c r="BS44" s="3"/>
      <c r="BT44" s="4"/>
      <c r="BU44" s="9" t="s">
        <v>93</v>
      </c>
      <c r="BV44" s="3"/>
      <c r="BW44" s="3"/>
      <c r="BX44" s="4"/>
      <c r="BY44" s="45"/>
      <c r="BZ44" s="3"/>
      <c r="CA44" s="4"/>
      <c r="CB44" s="9" t="s">
        <v>94</v>
      </c>
      <c r="CC44" s="3"/>
      <c r="CD44" s="4"/>
      <c r="CE44" s="45"/>
      <c r="CF44" s="3"/>
      <c r="CG44" s="4"/>
      <c r="CH44" s="19"/>
      <c r="CI44" s="20"/>
      <c r="DW44" s="19"/>
      <c r="DX44" s="15"/>
    </row>
    <row r="45" ht="12.75" customHeight="1">
      <c r="A45" s="15"/>
      <c r="B45" s="66"/>
      <c r="C45" s="62"/>
      <c r="D45" s="62"/>
      <c r="E45" s="62"/>
      <c r="F45" s="62"/>
      <c r="G45" s="62"/>
      <c r="H45" s="62"/>
      <c r="I45" s="62"/>
      <c r="J45" s="62"/>
      <c r="K45" s="62"/>
      <c r="L45" s="62"/>
      <c r="M45" s="63"/>
      <c r="N45" s="67"/>
      <c r="O45" s="68"/>
      <c r="P45" s="68"/>
      <c r="Q45" s="68"/>
      <c r="R45" s="68"/>
      <c r="S45" s="68"/>
      <c r="T45" s="68"/>
      <c r="U45" s="68"/>
      <c r="V45" s="68"/>
      <c r="W45" s="68"/>
      <c r="X45" s="68"/>
      <c r="Y45" s="69"/>
      <c r="Z45" s="64" t="s">
        <v>95</v>
      </c>
      <c r="AA45" s="3"/>
      <c r="AB45" s="3"/>
      <c r="AC45" s="3"/>
      <c r="AD45" s="3"/>
      <c r="AE45" s="3"/>
      <c r="AF45" s="3"/>
      <c r="AG45" s="3"/>
      <c r="AH45" s="4"/>
      <c r="AI45" s="65">
        <v>-1.0</v>
      </c>
      <c r="AJ45" s="4"/>
      <c r="AK45" s="62"/>
      <c r="AL45" s="15"/>
      <c r="AM45" s="65"/>
      <c r="AN45" s="3"/>
      <c r="AO45" s="3"/>
      <c r="AP45" s="3"/>
      <c r="AQ45" s="3"/>
      <c r="AR45" s="3"/>
      <c r="AS45" s="3"/>
      <c r="AT45" s="3"/>
      <c r="AU45" s="3"/>
      <c r="AV45" s="3"/>
      <c r="AW45" s="3"/>
      <c r="AX45" s="3"/>
      <c r="AY45" s="4"/>
      <c r="AZ45" s="16" t="str">
        <f>IF(AM45="","",CONCATENATE(OFFSET(Tableau!$I$2,MATCH(AM45,Tableau!$I$3:$I$999,0),1)))</f>
        <v/>
      </c>
      <c r="BA45" s="3"/>
      <c r="BB45" s="3"/>
      <c r="BC45" s="3"/>
      <c r="BD45" s="36"/>
      <c r="BE45" s="70" t="s">
        <v>96</v>
      </c>
      <c r="BF45" s="12"/>
      <c r="BG45" s="12"/>
      <c r="BH45" s="12"/>
      <c r="BI45" s="18"/>
      <c r="BJ45" s="71"/>
      <c r="BK45" s="12"/>
      <c r="BL45" s="12"/>
      <c r="BM45" s="12"/>
      <c r="BN45" s="12"/>
      <c r="BO45" s="12"/>
      <c r="BP45" s="12"/>
      <c r="BQ45" s="12"/>
      <c r="BR45" s="12"/>
      <c r="BS45" s="12"/>
      <c r="BT45" s="12"/>
      <c r="BU45" s="12"/>
      <c r="BV45" s="12"/>
      <c r="BW45" s="12"/>
      <c r="BX45" s="12"/>
      <c r="BY45" s="12"/>
      <c r="BZ45" s="12"/>
      <c r="CA45" s="12"/>
      <c r="CB45" s="12"/>
      <c r="CC45" s="12"/>
      <c r="CD45" s="12"/>
      <c r="CE45" s="12"/>
      <c r="CF45" s="12"/>
      <c r="CG45" s="18"/>
      <c r="CH45" s="19"/>
      <c r="CI45" s="20"/>
      <c r="DW45" s="19"/>
      <c r="DX45" s="15"/>
    </row>
    <row r="46" ht="12.75" customHeight="1">
      <c r="A46" s="15"/>
      <c r="B46" s="27"/>
      <c r="C46" s="68"/>
      <c r="D46" s="68"/>
      <c r="E46" s="68"/>
      <c r="F46" s="68"/>
      <c r="G46" s="68"/>
      <c r="H46" s="68"/>
      <c r="I46" s="68"/>
      <c r="J46" s="68"/>
      <c r="K46" s="68"/>
      <c r="L46" s="68"/>
      <c r="M46" s="69"/>
      <c r="N46" s="58" t="str">
        <f>Lycantropie!M3</f>
        <v/>
      </c>
      <c r="O46" s="12"/>
      <c r="P46" s="12"/>
      <c r="Q46" s="12"/>
      <c r="R46" s="12"/>
      <c r="S46" s="12"/>
      <c r="T46" s="12"/>
      <c r="U46" s="12"/>
      <c r="V46" s="12"/>
      <c r="W46" s="12"/>
      <c r="X46" s="12"/>
      <c r="Y46" s="57"/>
      <c r="Z46" s="64" t="s">
        <v>97</v>
      </c>
      <c r="AA46" s="3"/>
      <c r="AB46" s="3"/>
      <c r="AC46" s="3"/>
      <c r="AD46" s="3"/>
      <c r="AE46" s="3"/>
      <c r="AF46" s="3"/>
      <c r="AG46" s="3"/>
      <c r="AH46" s="4"/>
      <c r="AI46" s="65">
        <v>-1.0</v>
      </c>
      <c r="AJ46" s="4"/>
      <c r="AK46" s="62"/>
      <c r="AL46" s="15"/>
      <c r="AM46" s="65"/>
      <c r="AN46" s="3"/>
      <c r="AO46" s="3"/>
      <c r="AP46" s="3"/>
      <c r="AQ46" s="3"/>
      <c r="AR46" s="3"/>
      <c r="AS46" s="3"/>
      <c r="AT46" s="3"/>
      <c r="AU46" s="3"/>
      <c r="AV46" s="3"/>
      <c r="AW46" s="3"/>
      <c r="AX46" s="3"/>
      <c r="AY46" s="4"/>
      <c r="AZ46" s="16" t="str">
        <f>IF(AM46="","",CONCATENATE(OFFSET(Tableau!$I$2,MATCH(AM46,Tableau!$I$3:$I$999,0),1)))</f>
        <v/>
      </c>
      <c r="BA46" s="3"/>
      <c r="BB46" s="3"/>
      <c r="BC46" s="3"/>
      <c r="BD46" s="36"/>
      <c r="BE46" s="43"/>
      <c r="BF46" s="32"/>
      <c r="BG46" s="32"/>
      <c r="BH46" s="32"/>
      <c r="BI46" s="27"/>
      <c r="BJ46" s="31"/>
      <c r="BK46" s="32"/>
      <c r="BL46" s="32"/>
      <c r="BM46" s="32"/>
      <c r="BN46" s="32"/>
      <c r="BO46" s="32"/>
      <c r="BP46" s="32"/>
      <c r="BQ46" s="32"/>
      <c r="BR46" s="32"/>
      <c r="BS46" s="32"/>
      <c r="BT46" s="32"/>
      <c r="BU46" s="32"/>
      <c r="BV46" s="32"/>
      <c r="BW46" s="32"/>
      <c r="BX46" s="32"/>
      <c r="BY46" s="32"/>
      <c r="BZ46" s="32"/>
      <c r="CA46" s="32"/>
      <c r="CB46" s="32"/>
      <c r="CC46" s="32"/>
      <c r="CD46" s="32"/>
      <c r="CE46" s="32"/>
      <c r="CF46" s="32"/>
      <c r="CG46" s="27"/>
      <c r="CH46" s="19"/>
      <c r="CI46" s="20"/>
      <c r="DW46" s="19"/>
      <c r="DX46" s="15"/>
    </row>
    <row r="47" ht="12.75" customHeight="1">
      <c r="A47" s="15"/>
      <c r="B47" s="60" t="s">
        <v>98</v>
      </c>
      <c r="C47" s="3"/>
      <c r="D47" s="3"/>
      <c r="E47" s="3"/>
      <c r="F47" s="3"/>
      <c r="G47" s="3"/>
      <c r="H47" s="3"/>
      <c r="I47" s="3"/>
      <c r="J47" s="3"/>
      <c r="K47" s="3"/>
      <c r="L47" s="3"/>
      <c r="M47" s="36"/>
      <c r="N47" s="43"/>
      <c r="O47" s="32"/>
      <c r="P47" s="32"/>
      <c r="Q47" s="32"/>
      <c r="R47" s="32"/>
      <c r="S47" s="32"/>
      <c r="T47" s="32"/>
      <c r="U47" s="32"/>
      <c r="V47" s="32"/>
      <c r="W47" s="32"/>
      <c r="X47" s="32"/>
      <c r="Y47" s="44"/>
      <c r="Z47" s="64" t="s">
        <v>99</v>
      </c>
      <c r="AA47" s="3"/>
      <c r="AB47" s="3"/>
      <c r="AC47" s="3"/>
      <c r="AD47" s="3"/>
      <c r="AE47" s="3"/>
      <c r="AF47" s="3"/>
      <c r="AG47" s="3"/>
      <c r="AH47" s="4"/>
      <c r="AI47" s="65">
        <v>-2.0</v>
      </c>
      <c r="AJ47" s="4"/>
      <c r="AK47" s="62"/>
      <c r="AL47" s="15"/>
      <c r="AM47" s="65"/>
      <c r="AN47" s="3"/>
      <c r="AO47" s="3"/>
      <c r="AP47" s="3"/>
      <c r="AQ47" s="3"/>
      <c r="AR47" s="3"/>
      <c r="AS47" s="3"/>
      <c r="AT47" s="3"/>
      <c r="AU47" s="3"/>
      <c r="AV47" s="3"/>
      <c r="AW47" s="3"/>
      <c r="AX47" s="3"/>
      <c r="AY47" s="4"/>
      <c r="AZ47" s="16" t="str">
        <f>IF(AM47="","",CONCATENATE(OFFSET(Tableau!$I$2,MATCH(AM47,Tableau!$I$3:$I$999,0),1)))</f>
        <v/>
      </c>
      <c r="BA47" s="3"/>
      <c r="BB47" s="3"/>
      <c r="BC47" s="3"/>
      <c r="BD47" s="36"/>
      <c r="BE47" s="37" t="s">
        <v>92</v>
      </c>
      <c r="BF47" s="3"/>
      <c r="BG47" s="3"/>
      <c r="BH47" s="3"/>
      <c r="BI47" s="4"/>
      <c r="BJ47" s="45"/>
      <c r="BK47" s="3"/>
      <c r="BL47" s="3"/>
      <c r="BM47" s="3"/>
      <c r="BN47" s="3"/>
      <c r="BO47" s="3"/>
      <c r="BP47" s="3"/>
      <c r="BQ47" s="3"/>
      <c r="BR47" s="3"/>
      <c r="BS47" s="3"/>
      <c r="BT47" s="4"/>
      <c r="BU47" s="9" t="s">
        <v>93</v>
      </c>
      <c r="BV47" s="3"/>
      <c r="BW47" s="3"/>
      <c r="BX47" s="4"/>
      <c r="BY47" s="45"/>
      <c r="BZ47" s="3"/>
      <c r="CA47" s="4"/>
      <c r="CB47" s="9" t="s">
        <v>94</v>
      </c>
      <c r="CC47" s="3"/>
      <c r="CD47" s="4"/>
      <c r="CE47" s="45"/>
      <c r="CF47" s="3"/>
      <c r="CG47" s="4"/>
      <c r="CH47" s="19"/>
      <c r="CI47" s="20"/>
      <c r="DW47" s="19"/>
      <c r="DX47" s="15"/>
    </row>
    <row r="48" ht="12.75" customHeight="1">
      <c r="A48" s="15"/>
      <c r="B48" s="66"/>
      <c r="C48" s="62"/>
      <c r="D48" s="62"/>
      <c r="E48" s="62"/>
      <c r="F48" s="62"/>
      <c r="G48" s="62"/>
      <c r="H48" s="62"/>
      <c r="I48" s="62"/>
      <c r="J48" s="62"/>
      <c r="K48" s="62"/>
      <c r="L48" s="62"/>
      <c r="M48" s="63"/>
      <c r="N48" s="61"/>
      <c r="O48" s="62"/>
      <c r="P48" s="62"/>
      <c r="Q48" s="62"/>
      <c r="R48" s="62"/>
      <c r="S48" s="62"/>
      <c r="T48" s="62"/>
      <c r="U48" s="62"/>
      <c r="V48" s="62"/>
      <c r="W48" s="62"/>
      <c r="X48" s="62"/>
      <c r="Y48" s="63"/>
      <c r="Z48" s="64" t="s">
        <v>100</v>
      </c>
      <c r="AA48" s="3"/>
      <c r="AB48" s="3"/>
      <c r="AC48" s="3"/>
      <c r="AD48" s="3"/>
      <c r="AE48" s="3"/>
      <c r="AF48" s="3"/>
      <c r="AG48" s="3"/>
      <c r="AH48" s="4"/>
      <c r="AI48" s="65">
        <v>-2.0</v>
      </c>
      <c r="AJ48" s="4"/>
      <c r="AK48" s="62"/>
      <c r="AL48" s="15"/>
      <c r="AM48" s="65"/>
      <c r="AN48" s="3"/>
      <c r="AO48" s="3"/>
      <c r="AP48" s="3"/>
      <c r="AQ48" s="3"/>
      <c r="AR48" s="3"/>
      <c r="AS48" s="3"/>
      <c r="AT48" s="3"/>
      <c r="AU48" s="3"/>
      <c r="AV48" s="3"/>
      <c r="AW48" s="3"/>
      <c r="AX48" s="3"/>
      <c r="AY48" s="4"/>
      <c r="AZ48" s="16" t="str">
        <f>IF(AM48="","",CONCATENATE(OFFSET(Tableau!$I$2,MATCH(AM48,Tableau!$I$3:$I$999,0),1)))</f>
        <v/>
      </c>
      <c r="BA48" s="3"/>
      <c r="BB48" s="3"/>
      <c r="BC48" s="3"/>
      <c r="BD48" s="36"/>
      <c r="BE48" s="70" t="s">
        <v>96</v>
      </c>
      <c r="BF48" s="12"/>
      <c r="BG48" s="12"/>
      <c r="BH48" s="12"/>
      <c r="BI48" s="18"/>
      <c r="BJ48" s="71"/>
      <c r="BK48" s="12"/>
      <c r="BL48" s="12"/>
      <c r="BM48" s="12"/>
      <c r="BN48" s="12"/>
      <c r="BO48" s="12"/>
      <c r="BP48" s="12"/>
      <c r="BQ48" s="12"/>
      <c r="BR48" s="12"/>
      <c r="BS48" s="12"/>
      <c r="BT48" s="12"/>
      <c r="BU48" s="12"/>
      <c r="BV48" s="12"/>
      <c r="BW48" s="12"/>
      <c r="BX48" s="12"/>
      <c r="BY48" s="12"/>
      <c r="BZ48" s="12"/>
      <c r="CA48" s="12"/>
      <c r="CB48" s="12"/>
      <c r="CC48" s="12"/>
      <c r="CD48" s="12"/>
      <c r="CE48" s="12"/>
      <c r="CF48" s="12"/>
      <c r="CG48" s="18"/>
      <c r="CH48" s="19"/>
      <c r="CI48" s="20"/>
      <c r="DW48" s="19"/>
      <c r="DX48" s="15"/>
    </row>
    <row r="49" ht="12.75" customHeight="1">
      <c r="A49" s="15"/>
      <c r="B49" s="27"/>
      <c r="C49" s="68"/>
      <c r="D49" s="68"/>
      <c r="E49" s="68"/>
      <c r="F49" s="68"/>
      <c r="G49" s="68"/>
      <c r="H49" s="68"/>
      <c r="I49" s="68"/>
      <c r="J49" s="68"/>
      <c r="K49" s="68"/>
      <c r="L49" s="68"/>
      <c r="M49" s="69"/>
      <c r="N49" s="67"/>
      <c r="O49" s="68"/>
      <c r="P49" s="68"/>
      <c r="Q49" s="68"/>
      <c r="R49" s="68"/>
      <c r="S49" s="68"/>
      <c r="T49" s="68"/>
      <c r="U49" s="68"/>
      <c r="V49" s="68"/>
      <c r="W49" s="68"/>
      <c r="X49" s="68"/>
      <c r="Y49" s="69"/>
      <c r="Z49" s="64" t="s">
        <v>101</v>
      </c>
      <c r="AA49" s="3"/>
      <c r="AB49" s="3"/>
      <c r="AC49" s="3"/>
      <c r="AD49" s="3"/>
      <c r="AE49" s="3"/>
      <c r="AF49" s="3"/>
      <c r="AG49" s="3"/>
      <c r="AH49" s="4"/>
      <c r="AI49" s="65">
        <v>-5.0</v>
      </c>
      <c r="AJ49" s="4"/>
      <c r="AK49" s="62"/>
      <c r="AL49" s="15"/>
      <c r="AM49" s="65"/>
      <c r="AN49" s="3"/>
      <c r="AO49" s="3"/>
      <c r="AP49" s="3"/>
      <c r="AQ49" s="3"/>
      <c r="AR49" s="3"/>
      <c r="AS49" s="3"/>
      <c r="AT49" s="3"/>
      <c r="AU49" s="3"/>
      <c r="AV49" s="3"/>
      <c r="AW49" s="3"/>
      <c r="AX49" s="3"/>
      <c r="AY49" s="4"/>
      <c r="AZ49" s="16" t="str">
        <f>IF(AM49="","",CONCATENATE(OFFSET(Tableau!$I$2,MATCH(AM49,Tableau!$I$3:$I$999,0),1)))</f>
        <v/>
      </c>
      <c r="BA49" s="3"/>
      <c r="BB49" s="3"/>
      <c r="BC49" s="3"/>
      <c r="BD49" s="36"/>
      <c r="BE49" s="43"/>
      <c r="BF49" s="32"/>
      <c r="BG49" s="32"/>
      <c r="BH49" s="32"/>
      <c r="BI49" s="27"/>
      <c r="BJ49" s="31"/>
      <c r="BK49" s="32"/>
      <c r="BL49" s="32"/>
      <c r="BM49" s="32"/>
      <c r="BN49" s="32"/>
      <c r="BO49" s="32"/>
      <c r="BP49" s="32"/>
      <c r="BQ49" s="32"/>
      <c r="BR49" s="32"/>
      <c r="BS49" s="32"/>
      <c r="BT49" s="32"/>
      <c r="BU49" s="32"/>
      <c r="BV49" s="32"/>
      <c r="BW49" s="32"/>
      <c r="BX49" s="32"/>
      <c r="BY49" s="32"/>
      <c r="BZ49" s="32"/>
      <c r="CA49" s="32"/>
      <c r="CB49" s="32"/>
      <c r="CC49" s="32"/>
      <c r="CD49" s="32"/>
      <c r="CE49" s="32"/>
      <c r="CF49" s="32"/>
      <c r="CG49" s="27"/>
      <c r="CH49" s="19"/>
      <c r="CI49" s="20"/>
      <c r="DW49" s="19"/>
      <c r="DX49" s="15"/>
    </row>
    <row r="50" ht="12.75" customHeight="1">
      <c r="A50" s="15"/>
      <c r="B50" s="60" t="s">
        <v>102</v>
      </c>
      <c r="C50" s="3"/>
      <c r="D50" s="3"/>
      <c r="E50" s="3"/>
      <c r="F50" s="3"/>
      <c r="G50" s="3"/>
      <c r="H50" s="3"/>
      <c r="I50" s="3"/>
      <c r="J50" s="3"/>
      <c r="K50" s="3"/>
      <c r="L50" s="3"/>
      <c r="M50" s="36"/>
      <c r="N50" s="58" t="str">
        <f>Lycantropie!M4</f>
        <v/>
      </c>
      <c r="O50" s="12"/>
      <c r="P50" s="12"/>
      <c r="Q50" s="12"/>
      <c r="R50" s="12"/>
      <c r="S50" s="12"/>
      <c r="T50" s="12"/>
      <c r="U50" s="12"/>
      <c r="V50" s="12"/>
      <c r="W50" s="12"/>
      <c r="X50" s="12"/>
      <c r="Y50" s="57"/>
      <c r="Z50" s="64" t="s">
        <v>103</v>
      </c>
      <c r="AA50" s="3"/>
      <c r="AB50" s="3"/>
      <c r="AC50" s="3"/>
      <c r="AD50" s="3"/>
      <c r="AE50" s="3"/>
      <c r="AF50" s="3"/>
      <c r="AG50" s="3"/>
      <c r="AH50" s="4"/>
      <c r="AI50" s="65"/>
      <c r="AJ50" s="4"/>
      <c r="AK50" s="62"/>
      <c r="AL50" s="15"/>
      <c r="AM50" s="65"/>
      <c r="AN50" s="3"/>
      <c r="AO50" s="3"/>
      <c r="AP50" s="3"/>
      <c r="AQ50" s="3"/>
      <c r="AR50" s="3"/>
      <c r="AS50" s="3"/>
      <c r="AT50" s="3"/>
      <c r="AU50" s="3"/>
      <c r="AV50" s="3"/>
      <c r="AW50" s="3"/>
      <c r="AX50" s="3"/>
      <c r="AY50" s="4"/>
      <c r="AZ50" s="16" t="str">
        <f>IF(AM50="","",CONCATENATE(OFFSET(Tableau!$I$2,MATCH(AM50,Tableau!$I$3:$I$999,0),1)))</f>
        <v/>
      </c>
      <c r="BA50" s="3"/>
      <c r="BB50" s="3"/>
      <c r="BC50" s="3"/>
      <c r="BD50" s="36"/>
      <c r="BE50" s="37" t="s">
        <v>92</v>
      </c>
      <c r="BF50" s="3"/>
      <c r="BG50" s="3"/>
      <c r="BH50" s="3"/>
      <c r="BI50" s="4"/>
      <c r="BJ50" s="45"/>
      <c r="BK50" s="3"/>
      <c r="BL50" s="3"/>
      <c r="BM50" s="3"/>
      <c r="BN50" s="3"/>
      <c r="BO50" s="3"/>
      <c r="BP50" s="3"/>
      <c r="BQ50" s="3"/>
      <c r="BR50" s="3"/>
      <c r="BS50" s="3"/>
      <c r="BT50" s="4"/>
      <c r="BU50" s="9" t="s">
        <v>93</v>
      </c>
      <c r="BV50" s="3"/>
      <c r="BW50" s="3"/>
      <c r="BX50" s="4"/>
      <c r="BY50" s="45"/>
      <c r="BZ50" s="3"/>
      <c r="CA50" s="4"/>
      <c r="CB50" s="9" t="s">
        <v>94</v>
      </c>
      <c r="CC50" s="3"/>
      <c r="CD50" s="4"/>
      <c r="CE50" s="45"/>
      <c r="CF50" s="3"/>
      <c r="CG50" s="4"/>
      <c r="CH50" s="19"/>
      <c r="CI50" s="20"/>
      <c r="DW50" s="19"/>
      <c r="DX50" s="15"/>
    </row>
    <row r="51" ht="12.75" customHeight="1">
      <c r="A51" s="15"/>
      <c r="B51" s="66"/>
      <c r="C51" s="62"/>
      <c r="D51" s="62"/>
      <c r="E51" s="62"/>
      <c r="F51" s="62"/>
      <c r="G51" s="62"/>
      <c r="H51" s="62"/>
      <c r="I51" s="62"/>
      <c r="J51" s="62"/>
      <c r="K51" s="62"/>
      <c r="L51" s="62"/>
      <c r="M51" s="63"/>
      <c r="N51" s="43"/>
      <c r="O51" s="32"/>
      <c r="P51" s="32"/>
      <c r="Q51" s="32"/>
      <c r="R51" s="32"/>
      <c r="S51" s="32"/>
      <c r="T51" s="32"/>
      <c r="U51" s="32"/>
      <c r="V51" s="32"/>
      <c r="W51" s="32"/>
      <c r="X51" s="32"/>
      <c r="Y51" s="44"/>
      <c r="Z51" s="56" t="s">
        <v>104</v>
      </c>
      <c r="AA51" s="12"/>
      <c r="AB51" s="12"/>
      <c r="AC51" s="12"/>
      <c r="AD51" s="12"/>
      <c r="AE51" s="12"/>
      <c r="AF51" s="12"/>
      <c r="AG51" s="12"/>
      <c r="AH51" s="12"/>
      <c r="AI51" s="12"/>
      <c r="AJ51" s="12"/>
      <c r="AK51" s="18"/>
      <c r="AL51" s="15"/>
      <c r="AM51" s="65"/>
      <c r="AN51" s="3"/>
      <c r="AO51" s="3"/>
      <c r="AP51" s="3"/>
      <c r="AQ51" s="3"/>
      <c r="AR51" s="3"/>
      <c r="AS51" s="3"/>
      <c r="AT51" s="3"/>
      <c r="AU51" s="3"/>
      <c r="AV51" s="3"/>
      <c r="AW51" s="3"/>
      <c r="AX51" s="3"/>
      <c r="AY51" s="4"/>
      <c r="AZ51" s="16" t="str">
        <f>IF(AM51="","",CONCATENATE(OFFSET(Tableau!$I$2,MATCH(AM51,Tableau!$I$3:$I$999,0),1)))</f>
        <v/>
      </c>
      <c r="BA51" s="3"/>
      <c r="BB51" s="3"/>
      <c r="BC51" s="3"/>
      <c r="BD51" s="36"/>
      <c r="BE51" s="70" t="s">
        <v>96</v>
      </c>
      <c r="BF51" s="12"/>
      <c r="BG51" s="12"/>
      <c r="BH51" s="12"/>
      <c r="BI51" s="18"/>
      <c r="BJ51" s="71"/>
      <c r="BK51" s="12"/>
      <c r="BL51" s="12"/>
      <c r="BM51" s="12"/>
      <c r="BN51" s="12"/>
      <c r="BO51" s="12"/>
      <c r="BP51" s="12"/>
      <c r="BQ51" s="12"/>
      <c r="BR51" s="12"/>
      <c r="BS51" s="12"/>
      <c r="BT51" s="12"/>
      <c r="BU51" s="12"/>
      <c r="BV51" s="12"/>
      <c r="BW51" s="12"/>
      <c r="BX51" s="12"/>
      <c r="BY51" s="12"/>
      <c r="BZ51" s="12"/>
      <c r="CA51" s="12"/>
      <c r="CB51" s="12"/>
      <c r="CC51" s="12"/>
      <c r="CD51" s="12"/>
      <c r="CE51" s="12"/>
      <c r="CF51" s="12"/>
      <c r="CG51" s="18"/>
      <c r="CH51" s="19"/>
      <c r="CI51" s="20"/>
      <c r="DW51" s="19"/>
      <c r="DX51" s="15"/>
    </row>
    <row r="52" ht="12.75" customHeight="1">
      <c r="A52" s="15"/>
      <c r="B52" s="27"/>
      <c r="C52" s="68"/>
      <c r="D52" s="68"/>
      <c r="E52" s="68"/>
      <c r="F52" s="68"/>
      <c r="G52" s="68"/>
      <c r="H52" s="68"/>
      <c r="I52" s="68"/>
      <c r="J52" s="68"/>
      <c r="K52" s="68"/>
      <c r="L52" s="68"/>
      <c r="M52" s="69"/>
      <c r="N52" s="61"/>
      <c r="O52" s="62"/>
      <c r="P52" s="62"/>
      <c r="Q52" s="62"/>
      <c r="R52" s="62"/>
      <c r="S52" s="62"/>
      <c r="T52" s="62"/>
      <c r="U52" s="62"/>
      <c r="V52" s="62"/>
      <c r="W52" s="62"/>
      <c r="X52" s="62"/>
      <c r="Y52" s="63"/>
      <c r="Z52" s="32"/>
      <c r="AA52" s="32"/>
      <c r="AB52" s="32"/>
      <c r="AC52" s="32"/>
      <c r="AD52" s="32"/>
      <c r="AE52" s="32"/>
      <c r="AF52" s="32"/>
      <c r="AG52" s="32"/>
      <c r="AH52" s="32"/>
      <c r="AI52" s="32"/>
      <c r="AJ52" s="32"/>
      <c r="AK52" s="27"/>
      <c r="AL52" s="15"/>
      <c r="AM52" s="65"/>
      <c r="AN52" s="3"/>
      <c r="AO52" s="3"/>
      <c r="AP52" s="3"/>
      <c r="AQ52" s="3"/>
      <c r="AR52" s="3"/>
      <c r="AS52" s="3"/>
      <c r="AT52" s="3"/>
      <c r="AU52" s="3"/>
      <c r="AV52" s="3"/>
      <c r="AW52" s="3"/>
      <c r="AX52" s="3"/>
      <c r="AY52" s="4"/>
      <c r="AZ52" s="16" t="str">
        <f>IF(AM52="","",CONCATENATE(OFFSET(Tableau!$I$2,MATCH(AM52,Tableau!$I$3:$I$999,0),1)))</f>
        <v/>
      </c>
      <c r="BA52" s="3"/>
      <c r="BB52" s="3"/>
      <c r="BC52" s="3"/>
      <c r="BD52" s="36"/>
      <c r="BE52" s="43"/>
      <c r="BF52" s="32"/>
      <c r="BG52" s="32"/>
      <c r="BH52" s="32"/>
      <c r="BI52" s="27"/>
      <c r="BJ52" s="31"/>
      <c r="BK52" s="32"/>
      <c r="BL52" s="32"/>
      <c r="BM52" s="32"/>
      <c r="BN52" s="32"/>
      <c r="BO52" s="32"/>
      <c r="BP52" s="32"/>
      <c r="BQ52" s="32"/>
      <c r="BR52" s="32"/>
      <c r="BS52" s="32"/>
      <c r="BT52" s="32"/>
      <c r="BU52" s="32"/>
      <c r="BV52" s="32"/>
      <c r="BW52" s="32"/>
      <c r="BX52" s="32"/>
      <c r="BY52" s="32"/>
      <c r="BZ52" s="32"/>
      <c r="CA52" s="32"/>
      <c r="CB52" s="32"/>
      <c r="CC52" s="32"/>
      <c r="CD52" s="32"/>
      <c r="CE52" s="32"/>
      <c r="CF52" s="32"/>
      <c r="CG52" s="27"/>
      <c r="CH52" s="19"/>
      <c r="CI52" s="20"/>
      <c r="DW52" s="19"/>
      <c r="DX52" s="15"/>
    </row>
    <row r="53" ht="12.75" customHeight="1">
      <c r="A53" s="15"/>
      <c r="B53" s="60" t="s">
        <v>105</v>
      </c>
      <c r="C53" s="3"/>
      <c r="D53" s="3"/>
      <c r="E53" s="3"/>
      <c r="F53" s="3"/>
      <c r="G53" s="3"/>
      <c r="H53" s="3"/>
      <c r="I53" s="3"/>
      <c r="J53" s="3"/>
      <c r="K53" s="3"/>
      <c r="L53" s="3"/>
      <c r="M53" s="36"/>
      <c r="N53" s="67"/>
      <c r="O53" s="68"/>
      <c r="P53" s="68"/>
      <c r="Q53" s="68"/>
      <c r="R53" s="68"/>
      <c r="S53" s="68"/>
      <c r="T53" s="68"/>
      <c r="U53" s="68"/>
      <c r="V53" s="68"/>
      <c r="W53" s="68"/>
      <c r="X53" s="68"/>
      <c r="Y53" s="69"/>
      <c r="Z53" s="72">
        <v>0.0</v>
      </c>
      <c r="AA53" s="12"/>
      <c r="AB53" s="12"/>
      <c r="AC53" s="12"/>
      <c r="AD53" s="12"/>
      <c r="AE53" s="12"/>
      <c r="AF53" s="12"/>
      <c r="AG53" s="12"/>
      <c r="AH53" s="12"/>
      <c r="AI53" s="12"/>
      <c r="AJ53" s="12"/>
      <c r="AK53" s="18"/>
      <c r="AL53" s="15"/>
      <c r="AM53" s="65"/>
      <c r="AN53" s="3"/>
      <c r="AO53" s="3"/>
      <c r="AP53" s="3"/>
      <c r="AQ53" s="3"/>
      <c r="AR53" s="3"/>
      <c r="AS53" s="3"/>
      <c r="AT53" s="3"/>
      <c r="AU53" s="3"/>
      <c r="AV53" s="3"/>
      <c r="AW53" s="3"/>
      <c r="AX53" s="3"/>
      <c r="AY53" s="4"/>
      <c r="AZ53" s="16" t="str">
        <f>IF(AM53="","",CONCATENATE(OFFSET(Tableau!$I$2,MATCH(AM53,Tableau!$I$3:$I$999,0),1)))</f>
        <v/>
      </c>
      <c r="BA53" s="3"/>
      <c r="BB53" s="3"/>
      <c r="BC53" s="3"/>
      <c r="BD53" s="36"/>
      <c r="BE53" s="37" t="s">
        <v>92</v>
      </c>
      <c r="BF53" s="3"/>
      <c r="BG53" s="3"/>
      <c r="BH53" s="3"/>
      <c r="BI53" s="4"/>
      <c r="BJ53" s="45"/>
      <c r="BK53" s="3"/>
      <c r="BL53" s="3"/>
      <c r="BM53" s="3"/>
      <c r="BN53" s="3"/>
      <c r="BO53" s="3"/>
      <c r="BP53" s="3"/>
      <c r="BQ53" s="3"/>
      <c r="BR53" s="3"/>
      <c r="BS53" s="3"/>
      <c r="BT53" s="4"/>
      <c r="BU53" s="9" t="s">
        <v>93</v>
      </c>
      <c r="BV53" s="3"/>
      <c r="BW53" s="3"/>
      <c r="BX53" s="4"/>
      <c r="BY53" s="45"/>
      <c r="BZ53" s="3"/>
      <c r="CA53" s="4"/>
      <c r="CB53" s="9" t="s">
        <v>94</v>
      </c>
      <c r="CC53" s="3"/>
      <c r="CD53" s="4"/>
      <c r="CE53" s="45"/>
      <c r="CF53" s="3"/>
      <c r="CG53" s="4"/>
      <c r="CH53" s="19"/>
      <c r="CI53" s="20"/>
      <c r="DW53" s="19"/>
      <c r="DX53" s="15"/>
    </row>
    <row r="54" ht="12.75" customHeight="1">
      <c r="A54" s="15"/>
      <c r="B54" s="73"/>
      <c r="C54" s="47"/>
      <c r="D54" s="47"/>
      <c r="E54" s="47"/>
      <c r="F54" s="47"/>
      <c r="G54" s="47"/>
      <c r="H54" s="47"/>
      <c r="I54" s="47"/>
      <c r="J54" s="47"/>
      <c r="K54" s="47"/>
      <c r="L54" s="47"/>
      <c r="M54" s="50"/>
      <c r="N54" s="74"/>
      <c r="O54" s="75"/>
      <c r="P54" s="75"/>
      <c r="Q54" s="75"/>
      <c r="R54" s="75"/>
      <c r="S54" s="75"/>
      <c r="T54" s="75"/>
      <c r="U54" s="75"/>
      <c r="V54" s="75"/>
      <c r="W54" s="75"/>
      <c r="X54" s="75"/>
      <c r="Y54" s="76"/>
      <c r="Z54" s="32"/>
      <c r="AA54" s="32"/>
      <c r="AB54" s="32"/>
      <c r="AC54" s="32"/>
      <c r="AD54" s="32"/>
      <c r="AE54" s="32"/>
      <c r="AF54" s="32"/>
      <c r="AG54" s="32"/>
      <c r="AH54" s="32"/>
      <c r="AI54" s="32"/>
      <c r="AJ54" s="32"/>
      <c r="AK54" s="27"/>
      <c r="AL54" s="15"/>
      <c r="AM54" s="65"/>
      <c r="AN54" s="3"/>
      <c r="AO54" s="3"/>
      <c r="AP54" s="3"/>
      <c r="AQ54" s="3"/>
      <c r="AR54" s="3"/>
      <c r="AS54" s="3"/>
      <c r="AT54" s="3"/>
      <c r="AU54" s="3"/>
      <c r="AV54" s="3"/>
      <c r="AW54" s="3"/>
      <c r="AX54" s="3"/>
      <c r="AY54" s="4"/>
      <c r="AZ54" s="16" t="str">
        <f>IF(AM54="","",CONCATENATE(OFFSET(Tableau!$I$2,MATCH(AM54,Tableau!$I$3:$I$999,0),1)))</f>
        <v/>
      </c>
      <c r="BA54" s="3"/>
      <c r="BB54" s="3"/>
      <c r="BC54" s="3"/>
      <c r="BD54" s="36"/>
      <c r="BE54" s="70" t="s">
        <v>96</v>
      </c>
      <c r="BF54" s="12"/>
      <c r="BG54" s="12"/>
      <c r="BH54" s="12"/>
      <c r="BI54" s="18"/>
      <c r="BJ54" s="71"/>
      <c r="BK54" s="12"/>
      <c r="BL54" s="12"/>
      <c r="BM54" s="12"/>
      <c r="BN54" s="12"/>
      <c r="BO54" s="12"/>
      <c r="BP54" s="12"/>
      <c r="BQ54" s="12"/>
      <c r="BR54" s="12"/>
      <c r="BS54" s="12"/>
      <c r="BT54" s="12"/>
      <c r="BU54" s="12"/>
      <c r="BV54" s="12"/>
      <c r="BW54" s="12"/>
      <c r="BX54" s="12"/>
      <c r="BY54" s="12"/>
      <c r="BZ54" s="12"/>
      <c r="CA54" s="12"/>
      <c r="CB54" s="12"/>
      <c r="CC54" s="12"/>
      <c r="CD54" s="12"/>
      <c r="CE54" s="12"/>
      <c r="CF54" s="12"/>
      <c r="CG54" s="18"/>
      <c r="CH54" s="19"/>
      <c r="CI54" s="20"/>
      <c r="DW54" s="19"/>
      <c r="DX54" s="15"/>
    </row>
    <row r="55" ht="12.75" customHeight="1">
      <c r="A55" s="33"/>
      <c r="B55" s="77"/>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27"/>
      <c r="AL55" s="33"/>
      <c r="AM55" s="65"/>
      <c r="AN55" s="3"/>
      <c r="AO55" s="3"/>
      <c r="AP55" s="3"/>
      <c r="AQ55" s="3"/>
      <c r="AR55" s="3"/>
      <c r="AS55" s="3"/>
      <c r="AT55" s="3"/>
      <c r="AU55" s="3"/>
      <c r="AV55" s="3"/>
      <c r="AW55" s="3"/>
      <c r="AX55" s="3"/>
      <c r="AY55" s="4"/>
      <c r="AZ55" s="16" t="str">
        <f>IF(AM55="","",CONCATENATE(OFFSET(Tableau!$I$2,MATCH(AM55,Tableau!$I$3:$I$999,0),1)))</f>
        <v/>
      </c>
      <c r="BA55" s="3"/>
      <c r="BB55" s="3"/>
      <c r="BC55" s="3"/>
      <c r="BD55" s="36"/>
      <c r="BE55" s="43"/>
      <c r="BF55" s="32"/>
      <c r="BG55" s="32"/>
      <c r="BH55" s="32"/>
      <c r="BI55" s="27"/>
      <c r="BJ55" s="31"/>
      <c r="BK55" s="32"/>
      <c r="BL55" s="32"/>
      <c r="BM55" s="32"/>
      <c r="BN55" s="32"/>
      <c r="BO55" s="32"/>
      <c r="BP55" s="32"/>
      <c r="BQ55" s="32"/>
      <c r="BR55" s="32"/>
      <c r="BS55" s="32"/>
      <c r="BT55" s="32"/>
      <c r="BU55" s="32"/>
      <c r="BV55" s="32"/>
      <c r="BW55" s="32"/>
      <c r="BX55" s="32"/>
      <c r="BY55" s="32"/>
      <c r="BZ55" s="32"/>
      <c r="CA55" s="32"/>
      <c r="CB55" s="32"/>
      <c r="CC55" s="32"/>
      <c r="CD55" s="32"/>
      <c r="CE55" s="32"/>
      <c r="CF55" s="32"/>
      <c r="CG55" s="27"/>
      <c r="CH55" s="19"/>
      <c r="CI55" s="20"/>
      <c r="DW55" s="19"/>
      <c r="DX55" s="15"/>
    </row>
    <row r="56" ht="12.75" customHeight="1">
      <c r="A56" s="33"/>
      <c r="B56" s="9" t="s">
        <v>106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4"/>
      <c r="AL56" s="33"/>
      <c r="AM56" s="65"/>
      <c r="AN56" s="3"/>
      <c r="AO56" s="3"/>
      <c r="AP56" s="3"/>
      <c r="AQ56" s="3"/>
      <c r="AR56" s="3"/>
      <c r="AS56" s="3"/>
      <c r="AT56" s="3"/>
      <c r="AU56" s="3"/>
      <c r="AV56" s="3"/>
      <c r="AW56" s="3"/>
      <c r="AX56" s="3"/>
      <c r="AY56" s="4"/>
      <c r="AZ56" s="16" t="str">
        <f>IF(AM56="","",CONCATENATE(OFFSET(Tableau!$I$2,MATCH(AM56,Tableau!$I$3:$I$999,0),1)))</f>
        <v/>
      </c>
      <c r="BA56" s="3"/>
      <c r="BB56" s="3"/>
      <c r="BC56" s="3"/>
      <c r="BD56" s="36"/>
      <c r="BE56" s="37" t="s">
        <v>92</v>
      </c>
      <c r="BF56" s="3"/>
      <c r="BG56" s="3"/>
      <c r="BH56" s="3"/>
      <c r="BI56" s="4"/>
      <c r="BJ56" s="45"/>
      <c r="BK56" s="3"/>
      <c r="BL56" s="3"/>
      <c r="BM56" s="3"/>
      <c r="BN56" s="3"/>
      <c r="BO56" s="3"/>
      <c r="BP56" s="3"/>
      <c r="BQ56" s="3"/>
      <c r="BR56" s="3"/>
      <c r="BS56" s="3"/>
      <c r="BT56" s="4"/>
      <c r="BU56" s="9" t="s">
        <v>93</v>
      </c>
      <c r="BV56" s="3"/>
      <c r="BW56" s="3"/>
      <c r="BX56" s="4"/>
      <c r="BY56" s="45"/>
      <c r="BZ56" s="3"/>
      <c r="CA56" s="4"/>
      <c r="CB56" s="9" t="s">
        <v>94</v>
      </c>
      <c r="CC56" s="3"/>
      <c r="CD56" s="4"/>
      <c r="CE56" s="45"/>
      <c r="CF56" s="3"/>
      <c r="CG56" s="4"/>
      <c r="CH56" s="19"/>
      <c r="CI56" s="20"/>
      <c r="DW56" s="19"/>
      <c r="DX56" s="15"/>
    </row>
    <row r="57" ht="12.75" customHeight="1">
      <c r="A57" s="15"/>
      <c r="B57" s="78" t="s">
        <v>0</v>
      </c>
      <c r="C57" s="3"/>
      <c r="D57" s="3"/>
      <c r="E57" s="3"/>
      <c r="F57" s="3"/>
      <c r="G57" s="3"/>
      <c r="H57" s="3"/>
      <c r="I57" s="3"/>
      <c r="J57" s="4"/>
      <c r="K57" s="78" t="s">
        <v>107</v>
      </c>
      <c r="L57" s="3"/>
      <c r="M57" s="3"/>
      <c r="N57" s="3"/>
      <c r="O57" s="3"/>
      <c r="P57" s="3"/>
      <c r="Q57" s="4"/>
      <c r="R57" s="23" t="s">
        <v>108</v>
      </c>
      <c r="S57" s="3"/>
      <c r="T57" s="3"/>
      <c r="U57" s="3"/>
      <c r="V57" s="3"/>
      <c r="W57" s="3"/>
      <c r="X57" s="3"/>
      <c r="Y57" s="3"/>
      <c r="Z57" s="3"/>
      <c r="AA57" s="3"/>
      <c r="AB57" s="3"/>
      <c r="AC57" s="3"/>
      <c r="AD57" s="3"/>
      <c r="AE57" s="3"/>
      <c r="AF57" s="3"/>
      <c r="AG57" s="3"/>
      <c r="AH57" s="3"/>
      <c r="AI57" s="3"/>
      <c r="AJ57" s="3"/>
      <c r="AK57" s="4"/>
      <c r="AL57" s="15"/>
      <c r="AM57" s="65"/>
      <c r="AN57" s="3"/>
      <c r="AO57" s="3"/>
      <c r="AP57" s="3"/>
      <c r="AQ57" s="3"/>
      <c r="AR57" s="3"/>
      <c r="AS57" s="3"/>
      <c r="AT57" s="3"/>
      <c r="AU57" s="3"/>
      <c r="AV57" s="3"/>
      <c r="AW57" s="3"/>
      <c r="AX57" s="3"/>
      <c r="AY57" s="4"/>
      <c r="AZ57" s="16" t="str">
        <f>IF(AM57="","",CONCATENATE(OFFSET(Tableau!$I$2,MATCH(AM57,Tableau!$I$3:$I$999,0),1)))</f>
        <v/>
      </c>
      <c r="BA57" s="3"/>
      <c r="BB57" s="3"/>
      <c r="BC57" s="3"/>
      <c r="BD57" s="36"/>
      <c r="BE57" s="70" t="s">
        <v>96</v>
      </c>
      <c r="BF57" s="12"/>
      <c r="BG57" s="12"/>
      <c r="BH57" s="12"/>
      <c r="BI57" s="18"/>
      <c r="BJ57" s="71"/>
      <c r="BK57" s="12"/>
      <c r="BL57" s="12"/>
      <c r="BM57" s="12"/>
      <c r="BN57" s="12"/>
      <c r="BO57" s="12"/>
      <c r="BP57" s="12"/>
      <c r="BQ57" s="12"/>
      <c r="BR57" s="12"/>
      <c r="BS57" s="12"/>
      <c r="BT57" s="12"/>
      <c r="BU57" s="12"/>
      <c r="BV57" s="12"/>
      <c r="BW57" s="12"/>
      <c r="BX57" s="12"/>
      <c r="BY57" s="12"/>
      <c r="BZ57" s="12"/>
      <c r="CA57" s="12"/>
      <c r="CB57" s="12"/>
      <c r="CC57" s="12"/>
      <c r="CD57" s="12"/>
      <c r="CE57" s="12"/>
      <c r="CF57" s="12"/>
      <c r="CG57" s="18"/>
      <c r="CH57" s="19"/>
      <c r="CI57" s="20"/>
      <c r="DW57" s="19"/>
      <c r="DX57" s="15"/>
    </row>
    <row r="58" ht="12.75" customHeight="1">
      <c r="A58" s="15"/>
      <c r="B58" s="65"/>
      <c r="C58" s="3"/>
      <c r="D58" s="3"/>
      <c r="E58" s="3"/>
      <c r="F58" s="3"/>
      <c r="G58" s="3"/>
      <c r="H58" s="3"/>
      <c r="I58" s="3"/>
      <c r="J58" s="4"/>
      <c r="K58" s="65"/>
      <c r="L58" s="3"/>
      <c r="M58" s="3"/>
      <c r="N58" s="3"/>
      <c r="O58" s="3"/>
      <c r="P58" s="3"/>
      <c r="Q58" s="4"/>
      <c r="R58" s="16"/>
      <c r="S58" s="3"/>
      <c r="T58" s="3"/>
      <c r="U58" s="3"/>
      <c r="V58" s="3"/>
      <c r="W58" s="3"/>
      <c r="X58" s="3"/>
      <c r="Y58" s="3"/>
      <c r="Z58" s="3"/>
      <c r="AA58" s="3"/>
      <c r="AB58" s="3"/>
      <c r="AC58" s="3"/>
      <c r="AD58" s="3"/>
      <c r="AE58" s="3"/>
      <c r="AF58" s="3"/>
      <c r="AG58" s="3"/>
      <c r="AH58" s="3"/>
      <c r="AI58" s="3"/>
      <c r="AJ58" s="3"/>
      <c r="AK58" s="4"/>
      <c r="AL58" s="25"/>
      <c r="AM58" s="65"/>
      <c r="AN58" s="3"/>
      <c r="AO58" s="3"/>
      <c r="AP58" s="3"/>
      <c r="AQ58" s="3"/>
      <c r="AR58" s="3"/>
      <c r="AS58" s="3"/>
      <c r="AT58" s="3"/>
      <c r="AU58" s="3"/>
      <c r="AV58" s="3"/>
      <c r="AW58" s="3"/>
      <c r="AX58" s="3"/>
      <c r="AY58" s="4"/>
      <c r="AZ58" s="16" t="str">
        <f>IF(AM58="","",CONCATENATE(OFFSET(Tableau!$I$2,MATCH(AM58,Tableau!$I$3:$I$999,0),1)))</f>
        <v/>
      </c>
      <c r="BA58" s="3"/>
      <c r="BB58" s="3"/>
      <c r="BC58" s="3"/>
      <c r="BD58" s="36"/>
      <c r="BE58" s="43"/>
      <c r="BF58" s="32"/>
      <c r="BG58" s="32"/>
      <c r="BH58" s="32"/>
      <c r="BI58" s="27"/>
      <c r="BJ58" s="31"/>
      <c r="BK58" s="32"/>
      <c r="BL58" s="32"/>
      <c r="BM58" s="32"/>
      <c r="BN58" s="32"/>
      <c r="BO58" s="32"/>
      <c r="BP58" s="32"/>
      <c r="BQ58" s="32"/>
      <c r="BR58" s="32"/>
      <c r="BS58" s="32"/>
      <c r="BT58" s="32"/>
      <c r="BU58" s="32"/>
      <c r="BV58" s="32"/>
      <c r="BW58" s="32"/>
      <c r="BX58" s="32"/>
      <c r="BY58" s="32"/>
      <c r="BZ58" s="32"/>
      <c r="CA58" s="32"/>
      <c r="CB58" s="32"/>
      <c r="CC58" s="32"/>
      <c r="CD58" s="32"/>
      <c r="CE58" s="32"/>
      <c r="CF58" s="32"/>
      <c r="CG58" s="27"/>
      <c r="CH58" s="27"/>
      <c r="CI58" s="20"/>
      <c r="DW58" s="19"/>
      <c r="DX58" s="15"/>
    </row>
    <row r="59" ht="12.75" customHeight="1">
      <c r="A59" s="15"/>
      <c r="B59" s="65"/>
      <c r="C59" s="3"/>
      <c r="D59" s="3"/>
      <c r="E59" s="3"/>
      <c r="F59" s="3"/>
      <c r="G59" s="3"/>
      <c r="H59" s="3"/>
      <c r="I59" s="3"/>
      <c r="J59" s="4"/>
      <c r="K59" s="65"/>
      <c r="L59" s="3"/>
      <c r="M59" s="3"/>
      <c r="N59" s="3"/>
      <c r="O59" s="3"/>
      <c r="P59" s="3"/>
      <c r="Q59" s="4"/>
      <c r="R59" s="16"/>
      <c r="S59" s="3"/>
      <c r="T59" s="3"/>
      <c r="U59" s="3"/>
      <c r="V59" s="3"/>
      <c r="W59" s="3"/>
      <c r="X59" s="3"/>
      <c r="Y59" s="3"/>
      <c r="Z59" s="3"/>
      <c r="AA59" s="3"/>
      <c r="AB59" s="3"/>
      <c r="AC59" s="3"/>
      <c r="AD59" s="3"/>
      <c r="AE59" s="3"/>
      <c r="AF59" s="3"/>
      <c r="AG59" s="3"/>
      <c r="AH59" s="3"/>
      <c r="AI59" s="3"/>
      <c r="AJ59" s="3"/>
      <c r="AK59" s="4"/>
      <c r="AL59" s="8"/>
      <c r="AM59" s="79"/>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27"/>
      <c r="CH59" s="53"/>
      <c r="CI59" s="20"/>
      <c r="DW59" s="19"/>
      <c r="DX59" s="15"/>
    </row>
    <row r="60" ht="12.75" customHeight="1">
      <c r="A60" s="15"/>
      <c r="B60" s="65"/>
      <c r="C60" s="3"/>
      <c r="D60" s="3"/>
      <c r="E60" s="3"/>
      <c r="F60" s="3"/>
      <c r="G60" s="3"/>
      <c r="H60" s="3"/>
      <c r="I60" s="3"/>
      <c r="J60" s="4"/>
      <c r="K60" s="65"/>
      <c r="L60" s="3"/>
      <c r="M60" s="3"/>
      <c r="N60" s="3"/>
      <c r="O60" s="3"/>
      <c r="P60" s="3"/>
      <c r="Q60" s="4"/>
      <c r="R60" s="16"/>
      <c r="S60" s="3"/>
      <c r="T60" s="3"/>
      <c r="U60" s="3"/>
      <c r="V60" s="3"/>
      <c r="W60" s="3"/>
      <c r="X60" s="3"/>
      <c r="Y60" s="3"/>
      <c r="Z60" s="3"/>
      <c r="AA60" s="3"/>
      <c r="AB60" s="3"/>
      <c r="AC60" s="3"/>
      <c r="AD60" s="3"/>
      <c r="AE60" s="3"/>
      <c r="AF60" s="3"/>
      <c r="AG60" s="3"/>
      <c r="AH60" s="3"/>
      <c r="AI60" s="3"/>
      <c r="AJ60" s="3"/>
      <c r="AK60" s="4"/>
      <c r="AL60" s="33"/>
      <c r="AM60" s="9" t="s">
        <v>109</v>
      </c>
      <c r="AN60" s="3"/>
      <c r="AO60" s="3"/>
      <c r="AP60" s="3"/>
      <c r="AQ60" s="3"/>
      <c r="AR60" s="3"/>
      <c r="AS60" s="3"/>
      <c r="AT60" s="3"/>
      <c r="AU60" s="3"/>
      <c r="AV60" s="3"/>
      <c r="AW60" s="3"/>
      <c r="AX60" s="3"/>
      <c r="AY60" s="4"/>
      <c r="AZ60" s="9" t="s">
        <v>110</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4"/>
      <c r="CH60" s="14"/>
      <c r="CI60" s="20"/>
      <c r="DW60" s="19"/>
      <c r="DX60" s="15"/>
    </row>
    <row r="61" ht="12.75" customHeight="1">
      <c r="A61" s="15"/>
      <c r="B61" s="65"/>
      <c r="C61" s="3"/>
      <c r="D61" s="3"/>
      <c r="E61" s="3"/>
      <c r="F61" s="3"/>
      <c r="G61" s="3"/>
      <c r="H61" s="3"/>
      <c r="I61" s="3"/>
      <c r="J61" s="4"/>
      <c r="K61" s="65"/>
      <c r="L61" s="3"/>
      <c r="M61" s="3"/>
      <c r="N61" s="3"/>
      <c r="O61" s="3"/>
      <c r="P61" s="3"/>
      <c r="Q61" s="4"/>
      <c r="R61" s="16"/>
      <c r="S61" s="3"/>
      <c r="T61" s="3"/>
      <c r="U61" s="3"/>
      <c r="V61" s="3"/>
      <c r="W61" s="3"/>
      <c r="X61" s="3"/>
      <c r="Y61" s="3"/>
      <c r="Z61" s="3"/>
      <c r="AA61" s="3"/>
      <c r="AB61" s="3"/>
      <c r="AC61" s="3"/>
      <c r="AD61" s="3"/>
      <c r="AE61" s="3"/>
      <c r="AF61" s="3"/>
      <c r="AG61" s="3"/>
      <c r="AH61" s="3"/>
      <c r="AI61" s="3"/>
      <c r="AJ61" s="3"/>
      <c r="AK61" s="4"/>
      <c r="AL61" s="15"/>
      <c r="AM61" s="80"/>
      <c r="AN61" s="12"/>
      <c r="AO61" s="12"/>
      <c r="AP61" s="12"/>
      <c r="AQ61" s="12"/>
      <c r="AR61" s="12"/>
      <c r="AS61" s="12"/>
      <c r="AT61" s="12"/>
      <c r="AU61" s="12"/>
      <c r="AV61" s="12"/>
      <c r="AW61" s="12"/>
      <c r="AX61" s="12"/>
      <c r="AY61" s="18"/>
      <c r="AZ61" s="71"/>
      <c r="BA61" s="12"/>
      <c r="BB61" s="12"/>
      <c r="BC61" s="12"/>
      <c r="BD61" s="12"/>
      <c r="BE61" s="12"/>
      <c r="BF61" s="12"/>
      <c r="BG61" s="12"/>
      <c r="BH61" s="12"/>
      <c r="BI61" s="12"/>
      <c r="BJ61" s="12"/>
      <c r="BK61" s="12"/>
      <c r="BL61" s="12"/>
      <c r="BM61" s="12"/>
      <c r="BN61" s="12"/>
      <c r="BO61" s="71"/>
      <c r="BP61" s="12"/>
      <c r="BQ61" s="12"/>
      <c r="BR61" s="12"/>
      <c r="BS61" s="12"/>
      <c r="BT61" s="12"/>
      <c r="BU61" s="12"/>
      <c r="BV61" s="12"/>
      <c r="BW61" s="12"/>
      <c r="BX61" s="12"/>
      <c r="BY61" s="12"/>
      <c r="BZ61" s="12"/>
      <c r="CA61" s="12"/>
      <c r="CB61" s="12"/>
      <c r="CC61" s="12"/>
      <c r="CD61" s="12"/>
      <c r="CE61" s="12"/>
      <c r="CF61" s="12"/>
      <c r="CG61" s="12"/>
      <c r="CH61" s="15"/>
      <c r="CI61" s="20"/>
      <c r="DW61" s="19"/>
      <c r="DX61" s="15"/>
    </row>
    <row r="62" ht="12.75" customHeight="1">
      <c r="A62" s="15"/>
      <c r="B62" s="65"/>
      <c r="C62" s="3"/>
      <c r="D62" s="3"/>
      <c r="E62" s="3"/>
      <c r="F62" s="3"/>
      <c r="G62" s="3"/>
      <c r="H62" s="3"/>
      <c r="I62" s="3"/>
      <c r="J62" s="4"/>
      <c r="K62" s="65"/>
      <c r="L62" s="3"/>
      <c r="M62" s="3"/>
      <c r="N62" s="3"/>
      <c r="O62" s="3"/>
      <c r="P62" s="3"/>
      <c r="Q62" s="4"/>
      <c r="R62" s="16"/>
      <c r="S62" s="3"/>
      <c r="T62" s="3"/>
      <c r="U62" s="3"/>
      <c r="V62" s="3"/>
      <c r="W62" s="3"/>
      <c r="X62" s="3"/>
      <c r="Y62" s="3"/>
      <c r="Z62" s="3"/>
      <c r="AA62" s="3"/>
      <c r="AB62" s="3"/>
      <c r="AC62" s="3"/>
      <c r="AD62" s="3"/>
      <c r="AE62" s="3"/>
      <c r="AF62" s="3"/>
      <c r="AG62" s="3"/>
      <c r="AH62" s="3"/>
      <c r="AI62" s="3"/>
      <c r="AJ62" s="3"/>
      <c r="AK62" s="4"/>
      <c r="AL62" s="15"/>
      <c r="AM62" s="20"/>
      <c r="AY62" s="19"/>
      <c r="AZ62" s="71"/>
      <c r="BA62" s="12"/>
      <c r="BB62" s="12"/>
      <c r="BC62" s="12"/>
      <c r="BD62" s="12"/>
      <c r="BE62" s="12"/>
      <c r="BF62" s="12"/>
      <c r="BG62" s="12"/>
      <c r="BH62" s="12"/>
      <c r="BI62" s="12"/>
      <c r="BJ62" s="12"/>
      <c r="BK62" s="12"/>
      <c r="BL62" s="12"/>
      <c r="BM62" s="12"/>
      <c r="BN62" s="12"/>
      <c r="BO62" s="71"/>
      <c r="BP62" s="12"/>
      <c r="BQ62" s="12"/>
      <c r="BR62" s="12"/>
      <c r="BS62" s="12"/>
      <c r="BT62" s="12"/>
      <c r="BU62" s="12"/>
      <c r="BV62" s="12"/>
      <c r="BW62" s="12"/>
      <c r="BX62" s="12"/>
      <c r="BY62" s="12"/>
      <c r="BZ62" s="12"/>
      <c r="CA62" s="12"/>
      <c r="CB62" s="12"/>
      <c r="CC62" s="12"/>
      <c r="CD62" s="12"/>
      <c r="CE62" s="12"/>
      <c r="CF62" s="12"/>
      <c r="CG62" s="12"/>
      <c r="CH62" s="15"/>
      <c r="CI62" s="20"/>
      <c r="DW62" s="19"/>
      <c r="DX62" s="15"/>
    </row>
    <row r="63" ht="12.75" customHeight="1">
      <c r="A63" s="15"/>
      <c r="B63" s="65"/>
      <c r="C63" s="3"/>
      <c r="D63" s="3"/>
      <c r="E63" s="3"/>
      <c r="F63" s="3"/>
      <c r="G63" s="3"/>
      <c r="H63" s="3"/>
      <c r="I63" s="3"/>
      <c r="J63" s="4"/>
      <c r="K63" s="65"/>
      <c r="L63" s="3"/>
      <c r="M63" s="3"/>
      <c r="N63" s="3"/>
      <c r="O63" s="3"/>
      <c r="P63" s="3"/>
      <c r="Q63" s="4"/>
      <c r="R63" s="16"/>
      <c r="S63" s="3"/>
      <c r="T63" s="3"/>
      <c r="U63" s="3"/>
      <c r="V63" s="3"/>
      <c r="W63" s="3"/>
      <c r="X63" s="3"/>
      <c r="Y63" s="3"/>
      <c r="Z63" s="3"/>
      <c r="AA63" s="3"/>
      <c r="AB63" s="3"/>
      <c r="AC63" s="3"/>
      <c r="AD63" s="3"/>
      <c r="AE63" s="3"/>
      <c r="AF63" s="3"/>
      <c r="AG63" s="3"/>
      <c r="AH63" s="3"/>
      <c r="AI63" s="3"/>
      <c r="AJ63" s="3"/>
      <c r="AK63" s="4"/>
      <c r="AL63" s="15"/>
      <c r="AM63" s="20"/>
      <c r="AY63" s="19"/>
      <c r="AZ63" s="71"/>
      <c r="BA63" s="12"/>
      <c r="BB63" s="12"/>
      <c r="BC63" s="12"/>
      <c r="BD63" s="12"/>
      <c r="BE63" s="12"/>
      <c r="BF63" s="12"/>
      <c r="BG63" s="12"/>
      <c r="BH63" s="12"/>
      <c r="BI63" s="12"/>
      <c r="BJ63" s="12"/>
      <c r="BK63" s="12"/>
      <c r="BL63" s="12"/>
      <c r="BM63" s="12"/>
      <c r="BN63" s="12"/>
      <c r="BO63" s="71"/>
      <c r="BP63" s="12"/>
      <c r="BQ63" s="12"/>
      <c r="BR63" s="12"/>
      <c r="BS63" s="12"/>
      <c r="BT63" s="12"/>
      <c r="BU63" s="12"/>
      <c r="BV63" s="12"/>
      <c r="BW63" s="12"/>
      <c r="BX63" s="12"/>
      <c r="BY63" s="12"/>
      <c r="BZ63" s="12"/>
      <c r="CA63" s="12"/>
      <c r="CB63" s="12"/>
      <c r="CC63" s="12"/>
      <c r="CD63" s="12"/>
      <c r="CE63" s="12"/>
      <c r="CF63" s="12"/>
      <c r="CG63" s="12"/>
      <c r="CH63" s="15"/>
      <c r="CI63" s="20"/>
      <c r="DW63" s="19"/>
      <c r="DX63" s="15"/>
    </row>
    <row r="64" ht="12.75" customHeight="1">
      <c r="A64" s="15"/>
      <c r="B64" s="65"/>
      <c r="C64" s="3"/>
      <c r="D64" s="3"/>
      <c r="E64" s="3"/>
      <c r="F64" s="3"/>
      <c r="G64" s="3"/>
      <c r="H64" s="3"/>
      <c r="I64" s="3"/>
      <c r="J64" s="4"/>
      <c r="K64" s="65"/>
      <c r="L64" s="3"/>
      <c r="M64" s="3"/>
      <c r="N64" s="3"/>
      <c r="O64" s="3"/>
      <c r="P64" s="3"/>
      <c r="Q64" s="4"/>
      <c r="R64" s="16"/>
      <c r="S64" s="3"/>
      <c r="T64" s="3"/>
      <c r="U64" s="3"/>
      <c r="V64" s="3"/>
      <c r="W64" s="3"/>
      <c r="X64" s="3"/>
      <c r="Y64" s="3"/>
      <c r="Z64" s="3"/>
      <c r="AA64" s="3"/>
      <c r="AB64" s="3"/>
      <c r="AC64" s="3"/>
      <c r="AD64" s="3"/>
      <c r="AE64" s="3"/>
      <c r="AF64" s="3"/>
      <c r="AG64" s="3"/>
      <c r="AH64" s="3"/>
      <c r="AI64" s="3"/>
      <c r="AJ64" s="3"/>
      <c r="AK64" s="4"/>
      <c r="AL64" s="15"/>
      <c r="AM64" s="20"/>
      <c r="AY64" s="19"/>
      <c r="AZ64" s="71"/>
      <c r="BA64" s="12"/>
      <c r="BB64" s="12"/>
      <c r="BC64" s="12"/>
      <c r="BD64" s="12"/>
      <c r="BE64" s="12"/>
      <c r="BF64" s="12"/>
      <c r="BG64" s="12"/>
      <c r="BH64" s="12"/>
      <c r="BI64" s="12"/>
      <c r="BJ64" s="12"/>
      <c r="BK64" s="12"/>
      <c r="BL64" s="12"/>
      <c r="BM64" s="12"/>
      <c r="BN64" s="12"/>
      <c r="BO64" s="71"/>
      <c r="BP64" s="12"/>
      <c r="BQ64" s="12"/>
      <c r="BR64" s="12"/>
      <c r="BS64" s="12"/>
      <c r="BT64" s="12"/>
      <c r="BU64" s="12"/>
      <c r="BV64" s="12"/>
      <c r="BW64" s="12"/>
      <c r="BX64" s="12"/>
      <c r="BY64" s="12"/>
      <c r="BZ64" s="12"/>
      <c r="CA64" s="12"/>
      <c r="CB64" s="12"/>
      <c r="CC64" s="12"/>
      <c r="CD64" s="12"/>
      <c r="CE64" s="12"/>
      <c r="CF64" s="12"/>
      <c r="CG64" s="12"/>
      <c r="CH64" s="15"/>
      <c r="CI64" s="20"/>
      <c r="DW64" s="19"/>
      <c r="DX64" s="15"/>
    </row>
    <row r="65" ht="12.75" customHeight="1">
      <c r="A65" s="15"/>
      <c r="B65" s="65"/>
      <c r="C65" s="3"/>
      <c r="D65" s="3"/>
      <c r="E65" s="3"/>
      <c r="F65" s="3"/>
      <c r="G65" s="3"/>
      <c r="H65" s="3"/>
      <c r="I65" s="3"/>
      <c r="J65" s="4"/>
      <c r="K65" s="65"/>
      <c r="L65" s="3"/>
      <c r="M65" s="3"/>
      <c r="N65" s="3"/>
      <c r="O65" s="3"/>
      <c r="P65" s="3"/>
      <c r="Q65" s="4"/>
      <c r="R65" s="16"/>
      <c r="S65" s="3"/>
      <c r="T65" s="3"/>
      <c r="U65" s="3"/>
      <c r="V65" s="3"/>
      <c r="W65" s="3"/>
      <c r="X65" s="3"/>
      <c r="Y65" s="3"/>
      <c r="Z65" s="3"/>
      <c r="AA65" s="3"/>
      <c r="AB65" s="3"/>
      <c r="AC65" s="3"/>
      <c r="AD65" s="3"/>
      <c r="AE65" s="3"/>
      <c r="AF65" s="3"/>
      <c r="AG65" s="3"/>
      <c r="AH65" s="3"/>
      <c r="AI65" s="3"/>
      <c r="AJ65" s="3"/>
      <c r="AK65" s="4"/>
      <c r="AL65" s="25"/>
      <c r="AM65" s="31"/>
      <c r="AN65" s="32"/>
      <c r="AO65" s="32"/>
      <c r="AP65" s="32"/>
      <c r="AQ65" s="32"/>
      <c r="AR65" s="32"/>
      <c r="AS65" s="32"/>
      <c r="AT65" s="32"/>
      <c r="AU65" s="32"/>
      <c r="AV65" s="32"/>
      <c r="AW65" s="32"/>
      <c r="AX65" s="32"/>
      <c r="AY65" s="27"/>
      <c r="AZ65" s="71"/>
      <c r="BA65" s="12"/>
      <c r="BB65" s="12"/>
      <c r="BC65" s="12"/>
      <c r="BD65" s="12"/>
      <c r="BE65" s="12"/>
      <c r="BF65" s="12"/>
      <c r="BG65" s="12"/>
      <c r="BH65" s="12"/>
      <c r="BI65" s="12"/>
      <c r="BJ65" s="12"/>
      <c r="BK65" s="12"/>
      <c r="BL65" s="12"/>
      <c r="BM65" s="12"/>
      <c r="BN65" s="12"/>
      <c r="BO65" s="71"/>
      <c r="BP65" s="12"/>
      <c r="BQ65" s="12"/>
      <c r="BR65" s="12"/>
      <c r="BS65" s="12"/>
      <c r="BT65" s="12"/>
      <c r="BU65" s="12"/>
      <c r="BV65" s="12"/>
      <c r="BW65" s="12"/>
      <c r="BX65" s="12"/>
      <c r="BY65" s="12"/>
      <c r="BZ65" s="12"/>
      <c r="CA65" s="12"/>
      <c r="CB65" s="12"/>
      <c r="CC65" s="12"/>
      <c r="CD65" s="12"/>
      <c r="CE65" s="12"/>
      <c r="CF65" s="12"/>
      <c r="CG65" s="12"/>
      <c r="CH65" s="25"/>
      <c r="CI65" s="20"/>
      <c r="DW65" s="19"/>
      <c r="DX65" s="15"/>
    </row>
    <row r="66" ht="12.75" customHeight="1">
      <c r="A66" s="15"/>
      <c r="B66" s="65"/>
      <c r="C66" s="3"/>
      <c r="D66" s="3"/>
      <c r="E66" s="3"/>
      <c r="F66" s="3"/>
      <c r="G66" s="3"/>
      <c r="H66" s="3"/>
      <c r="I66" s="3"/>
      <c r="J66" s="4"/>
      <c r="K66" s="65"/>
      <c r="L66" s="3"/>
      <c r="M66" s="3"/>
      <c r="N66" s="3"/>
      <c r="O66" s="3"/>
      <c r="P66" s="3"/>
      <c r="Q66" s="4"/>
      <c r="R66" s="16"/>
      <c r="S66" s="3"/>
      <c r="T66" s="3"/>
      <c r="U66" s="3"/>
      <c r="V66" s="3"/>
      <c r="W66" s="3"/>
      <c r="X66" s="3"/>
      <c r="Y66" s="3"/>
      <c r="Z66" s="3"/>
      <c r="AA66" s="3"/>
      <c r="AB66" s="3"/>
      <c r="AC66" s="3"/>
      <c r="AD66" s="3"/>
      <c r="AE66" s="3"/>
      <c r="AF66" s="3"/>
      <c r="AG66" s="3"/>
      <c r="AH66" s="3"/>
      <c r="AI66" s="3"/>
      <c r="AJ66" s="3"/>
      <c r="AK66" s="4"/>
      <c r="AL66" s="81"/>
      <c r="AM66" s="82"/>
      <c r="CH66" s="53"/>
      <c r="CI66" s="20"/>
      <c r="DW66" s="19"/>
      <c r="DX66" s="15"/>
    </row>
    <row r="67" ht="12.75" customHeight="1">
      <c r="A67" s="15"/>
      <c r="B67" s="65"/>
      <c r="C67" s="3"/>
      <c r="D67" s="3"/>
      <c r="E67" s="3"/>
      <c r="F67" s="3"/>
      <c r="G67" s="3"/>
      <c r="H67" s="3"/>
      <c r="I67" s="3"/>
      <c r="J67" s="4"/>
      <c r="K67" s="65"/>
      <c r="L67" s="3"/>
      <c r="M67" s="3"/>
      <c r="N67" s="3"/>
      <c r="O67" s="3"/>
      <c r="P67" s="3"/>
      <c r="Q67" s="4"/>
      <c r="R67" s="16"/>
      <c r="S67" s="3"/>
      <c r="T67" s="3"/>
      <c r="U67" s="3"/>
      <c r="V67" s="3"/>
      <c r="W67" s="3"/>
      <c r="X67" s="3"/>
      <c r="Y67" s="3"/>
      <c r="Z67" s="3"/>
      <c r="AA67" s="3"/>
      <c r="AB67" s="3"/>
      <c r="AC67" s="3"/>
      <c r="AD67" s="3"/>
      <c r="AE67" s="3"/>
      <c r="AF67" s="3"/>
      <c r="AG67" s="3"/>
      <c r="AH67" s="3"/>
      <c r="AI67" s="3"/>
      <c r="AJ67" s="3"/>
      <c r="AK67" s="4"/>
      <c r="AL67" s="8"/>
      <c r="AM67" s="34" t="s">
        <v>111</v>
      </c>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8"/>
      <c r="CH67" s="14"/>
      <c r="CI67" s="20"/>
      <c r="DW67" s="19"/>
      <c r="DX67" s="15"/>
    </row>
    <row r="68" ht="12.75" customHeight="1">
      <c r="A68" s="15"/>
      <c r="B68" s="65"/>
      <c r="C68" s="3"/>
      <c r="D68" s="3"/>
      <c r="E68" s="3"/>
      <c r="F68" s="3"/>
      <c r="G68" s="3"/>
      <c r="H68" s="3"/>
      <c r="I68" s="3"/>
      <c r="J68" s="4"/>
      <c r="K68" s="65"/>
      <c r="L68" s="3"/>
      <c r="M68" s="3"/>
      <c r="N68" s="3"/>
      <c r="O68" s="3"/>
      <c r="P68" s="3"/>
      <c r="Q68" s="4"/>
      <c r="R68" s="16"/>
      <c r="S68" s="3"/>
      <c r="T68" s="3"/>
      <c r="U68" s="3"/>
      <c r="V68" s="3"/>
      <c r="W68" s="3"/>
      <c r="X68" s="3"/>
      <c r="Y68" s="3"/>
      <c r="Z68" s="3"/>
      <c r="AA68" s="3"/>
      <c r="AB68" s="3"/>
      <c r="AC68" s="3"/>
      <c r="AD68" s="3"/>
      <c r="AE68" s="3"/>
      <c r="AF68" s="3"/>
      <c r="AG68" s="3"/>
      <c r="AH68" s="3"/>
      <c r="AI68" s="3"/>
      <c r="AJ68" s="3"/>
      <c r="AK68" s="4"/>
      <c r="AL68" s="15"/>
      <c r="AM68" s="31"/>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27"/>
      <c r="CH68" s="15"/>
      <c r="CI68" s="20"/>
      <c r="DW68" s="19"/>
      <c r="DX68" s="15"/>
    </row>
    <row r="69" ht="12.75" customHeight="1">
      <c r="A69" s="15"/>
      <c r="B69" s="65"/>
      <c r="C69" s="3"/>
      <c r="D69" s="3"/>
      <c r="E69" s="3"/>
      <c r="F69" s="3"/>
      <c r="G69" s="3"/>
      <c r="H69" s="3"/>
      <c r="I69" s="3"/>
      <c r="J69" s="4"/>
      <c r="K69" s="65"/>
      <c r="L69" s="3"/>
      <c r="M69" s="3"/>
      <c r="N69" s="3"/>
      <c r="O69" s="3"/>
      <c r="P69" s="3"/>
      <c r="Q69" s="4"/>
      <c r="R69" s="16"/>
      <c r="S69" s="3"/>
      <c r="T69" s="3"/>
      <c r="U69" s="3"/>
      <c r="V69" s="3"/>
      <c r="W69" s="3"/>
      <c r="X69" s="3"/>
      <c r="Y69" s="3"/>
      <c r="Z69" s="3"/>
      <c r="AA69" s="3"/>
      <c r="AB69" s="3"/>
      <c r="AC69" s="3"/>
      <c r="AD69" s="3"/>
      <c r="AE69" s="3"/>
      <c r="AF69" s="3"/>
      <c r="AG69" s="3"/>
      <c r="AH69" s="3"/>
      <c r="AI69" s="3"/>
      <c r="AJ69" s="3"/>
      <c r="AK69" s="4"/>
      <c r="AL69" s="15"/>
      <c r="AM69" s="83" t="str">
        <f>IF(B5="","", CONCATENATE(OFFSET('Métamorphose'!$B$1,MATCH(B5,'Métamorphose'!B2:B999,0)+4,0)))</f>
        <v/>
      </c>
      <c r="AN69" s="12"/>
      <c r="AO69" s="12"/>
      <c r="AP69" s="12"/>
      <c r="AQ69" s="12"/>
      <c r="AR69" s="12"/>
      <c r="AS69" s="12"/>
      <c r="AT69" s="12"/>
      <c r="AU69" s="57"/>
      <c r="AV69" s="84" t="str">
        <f>IF(B5="","", CONCATENATE(OFFSET('Métamorphose'!$B$1,MATCH(B5,'Métamorphose'!B2:B999,0)+4,9)))</f>
        <v/>
      </c>
      <c r="AW69" s="12"/>
      <c r="AX69" s="12"/>
      <c r="AY69" s="12"/>
      <c r="AZ69" s="12"/>
      <c r="BA69" s="12"/>
      <c r="BB69" s="12"/>
      <c r="BC69" s="12"/>
      <c r="BD69" s="57"/>
      <c r="BE69" s="84" t="str">
        <f>IF(B5="","", CONCATENATE(OFFSET('Métamorphose'!$B$1,MATCH(B5,'Métamorphose'!B2:B999,0)+4,18)))</f>
        <v/>
      </c>
      <c r="BF69" s="12"/>
      <c r="BG69" s="12"/>
      <c r="BH69" s="12"/>
      <c r="BI69" s="12"/>
      <c r="BJ69" s="12"/>
      <c r="BK69" s="12"/>
      <c r="BL69" s="12"/>
      <c r="BM69" s="57"/>
      <c r="BN69" s="84" t="str">
        <f>IF(B5="","", CONCATENATE(OFFSET('Métamorphose'!$B$1,MATCH(B5,'Métamorphose'!B2:B999,0)+4,27)))</f>
        <v/>
      </c>
      <c r="BO69" s="12"/>
      <c r="BP69" s="12"/>
      <c r="BQ69" s="12"/>
      <c r="BR69" s="12"/>
      <c r="BS69" s="12"/>
      <c r="BT69" s="12"/>
      <c r="BU69" s="12"/>
      <c r="BV69" s="57"/>
      <c r="BW69" s="84" t="str">
        <f>IF(B5="","", CONCATENATE(OFFSET('Métamorphose'!$B$1,MATCH(B5,'Métamorphose'!B2:B999,0)+4,36)))</f>
        <v/>
      </c>
      <c r="BX69" s="12"/>
      <c r="BY69" s="12"/>
      <c r="BZ69" s="12"/>
      <c r="CA69" s="12"/>
      <c r="CB69" s="12"/>
      <c r="CC69" s="12"/>
      <c r="CD69" s="12"/>
      <c r="CE69" s="12"/>
      <c r="CF69" s="12"/>
      <c r="CG69" s="18"/>
      <c r="CH69" s="15"/>
      <c r="CI69" s="20"/>
      <c r="DW69" s="19"/>
      <c r="DX69" s="15"/>
    </row>
    <row r="70" ht="12.75" customHeight="1">
      <c r="A70" s="15"/>
      <c r="B70" s="65"/>
      <c r="C70" s="3"/>
      <c r="D70" s="3"/>
      <c r="E70" s="3"/>
      <c r="F70" s="3"/>
      <c r="G70" s="3"/>
      <c r="H70" s="3"/>
      <c r="I70" s="3"/>
      <c r="J70" s="4"/>
      <c r="K70" s="65"/>
      <c r="L70" s="3"/>
      <c r="M70" s="3"/>
      <c r="N70" s="3"/>
      <c r="O70" s="3"/>
      <c r="P70" s="3"/>
      <c r="Q70" s="4"/>
      <c r="R70" s="16"/>
      <c r="S70" s="3"/>
      <c r="T70" s="3"/>
      <c r="U70" s="3"/>
      <c r="V70" s="3"/>
      <c r="W70" s="3"/>
      <c r="X70" s="3"/>
      <c r="Y70" s="3"/>
      <c r="Z70" s="3"/>
      <c r="AA70" s="3"/>
      <c r="AB70" s="3"/>
      <c r="AC70" s="3"/>
      <c r="AD70" s="3"/>
      <c r="AE70" s="3"/>
      <c r="AF70" s="3"/>
      <c r="AG70" s="3"/>
      <c r="AH70" s="3"/>
      <c r="AI70" s="3"/>
      <c r="AJ70" s="3"/>
      <c r="AK70" s="4"/>
      <c r="AL70" s="15"/>
      <c r="AM70" s="31"/>
      <c r="AN70" s="32"/>
      <c r="AO70" s="32"/>
      <c r="AP70" s="32"/>
      <c r="AQ70" s="32"/>
      <c r="AR70" s="32"/>
      <c r="AS70" s="32"/>
      <c r="AT70" s="32"/>
      <c r="AU70" s="44"/>
      <c r="AV70" s="43"/>
      <c r="AW70" s="32"/>
      <c r="AX70" s="32"/>
      <c r="AY70" s="32"/>
      <c r="AZ70" s="32"/>
      <c r="BA70" s="32"/>
      <c r="BB70" s="32"/>
      <c r="BC70" s="32"/>
      <c r="BD70" s="44"/>
      <c r="BE70" s="43"/>
      <c r="BF70" s="32"/>
      <c r="BG70" s="32"/>
      <c r="BH70" s="32"/>
      <c r="BI70" s="32"/>
      <c r="BJ70" s="32"/>
      <c r="BK70" s="32"/>
      <c r="BL70" s="32"/>
      <c r="BM70" s="44"/>
      <c r="BN70" s="43"/>
      <c r="BO70" s="32"/>
      <c r="BP70" s="32"/>
      <c r="BQ70" s="32"/>
      <c r="BR70" s="32"/>
      <c r="BS70" s="32"/>
      <c r="BT70" s="32"/>
      <c r="BU70" s="32"/>
      <c r="BV70" s="44"/>
      <c r="BW70" s="43"/>
      <c r="BX70" s="32"/>
      <c r="BY70" s="32"/>
      <c r="BZ70" s="32"/>
      <c r="CA70" s="32"/>
      <c r="CB70" s="32"/>
      <c r="CC70" s="32"/>
      <c r="CD70" s="32"/>
      <c r="CE70" s="32"/>
      <c r="CF70" s="32"/>
      <c r="CG70" s="27"/>
      <c r="CH70" s="15"/>
      <c r="CI70" s="20"/>
      <c r="DW70" s="19"/>
      <c r="DX70" s="15"/>
    </row>
    <row r="71" ht="12.75" customHeight="1">
      <c r="A71" s="15"/>
      <c r="B71" s="65"/>
      <c r="C71" s="3"/>
      <c r="D71" s="3"/>
      <c r="E71" s="3"/>
      <c r="F71" s="3"/>
      <c r="G71" s="3"/>
      <c r="H71" s="3"/>
      <c r="I71" s="3"/>
      <c r="J71" s="4"/>
      <c r="K71" s="65"/>
      <c r="L71" s="3"/>
      <c r="M71" s="3"/>
      <c r="N71" s="3"/>
      <c r="O71" s="3"/>
      <c r="P71" s="3"/>
      <c r="Q71" s="4"/>
      <c r="R71" s="16"/>
      <c r="S71" s="3"/>
      <c r="T71" s="3"/>
      <c r="U71" s="3"/>
      <c r="V71" s="3"/>
      <c r="W71" s="3"/>
      <c r="X71" s="3"/>
      <c r="Y71" s="3"/>
      <c r="Z71" s="3"/>
      <c r="AA71" s="3"/>
      <c r="AB71" s="3"/>
      <c r="AC71" s="3"/>
      <c r="AD71" s="3"/>
      <c r="AE71" s="3"/>
      <c r="AF71" s="3"/>
      <c r="AG71" s="3"/>
      <c r="AH71" s="3"/>
      <c r="AI71" s="3"/>
      <c r="AJ71" s="3"/>
      <c r="AK71" s="4"/>
      <c r="AL71" s="15"/>
      <c r="AM71" s="85" t="str">
        <f>IF(B5="","", CONCATENATE(OFFSET('Métamorphose'!$B$1,MATCH(B5,'Métamorphose'!B2:B999,0)+6,0)))</f>
        <v/>
      </c>
      <c r="AN71" s="12"/>
      <c r="AO71" s="12"/>
      <c r="AP71" s="12"/>
      <c r="AQ71" s="12"/>
      <c r="AR71" s="12"/>
      <c r="AS71" s="12"/>
      <c r="AT71" s="12"/>
      <c r="AU71" s="57"/>
      <c r="AV71" s="86" t="str">
        <f>IF(B5="","", CONCATENATE(OFFSET('Métamorphose'!$B$1,MATCH($B$5,'Métamorphose'!$B$2:$B$999,0)+6,9)))</f>
        <v/>
      </c>
      <c r="AW71" s="3"/>
      <c r="AX71" s="3"/>
      <c r="AY71" s="3"/>
      <c r="AZ71" s="3"/>
      <c r="BA71" s="3"/>
      <c r="BB71" s="36"/>
      <c r="BC71" s="87" t="str">
        <f>IF(B5="","", CONCATENATE(OFFSET('Métamorphose'!$B$1,MATCH($B$5,'Métamorphose'!$B$2:$B$999,0)+6,16)))</f>
        <v/>
      </c>
      <c r="BD71" s="36"/>
      <c r="BE71" s="86" t="str">
        <f>IF(B5="","", CONCATENATE(OFFSET('Métamorphose'!$B$1,MATCH($B$5,'Métamorphose'!$B$2:$B$999,0)+6,18)))</f>
        <v/>
      </c>
      <c r="BF71" s="3"/>
      <c r="BG71" s="3"/>
      <c r="BH71" s="3"/>
      <c r="BI71" s="3"/>
      <c r="BJ71" s="3"/>
      <c r="BK71" s="36"/>
      <c r="BL71" s="87" t="str">
        <f>IF(B5="","", CONCATENATE(OFFSET('Métamorphose'!$B$1,MATCH($B$5,'Métamorphose'!$B$2:$B$999,0)+6,25)))</f>
        <v/>
      </c>
      <c r="BM71" s="36"/>
      <c r="BN71" s="86" t="str">
        <f>IF(B5="","", CONCATENATE(OFFSET('Métamorphose'!$B$1,MATCH($B$5,'Métamorphose'!$B$2:$B$999,0)+6,27)))</f>
        <v/>
      </c>
      <c r="BO71" s="3"/>
      <c r="BP71" s="3"/>
      <c r="BQ71" s="3"/>
      <c r="BR71" s="3"/>
      <c r="BS71" s="3"/>
      <c r="BT71" s="36"/>
      <c r="BU71" s="87" t="str">
        <f>IF(B5="","", CONCATENATE(OFFSET('Métamorphose'!$B$1,MATCH($B$5,'Métamorphose'!$B$2:$B$999,0)+6,34)))</f>
        <v/>
      </c>
      <c r="BV71" s="36"/>
      <c r="BW71" s="86" t="str">
        <f>IF(B5="","", CONCATENATE(OFFSET('Métamorphose'!$B$1,MATCH($B$5,'Métamorphose'!$B$2:$B$999,0)+6,36)))</f>
        <v/>
      </c>
      <c r="BX71" s="3"/>
      <c r="BY71" s="3"/>
      <c r="BZ71" s="3"/>
      <c r="CA71" s="3"/>
      <c r="CB71" s="3"/>
      <c r="CC71" s="3"/>
      <c r="CD71" s="36"/>
      <c r="CE71" s="87" t="str">
        <f>IF(B5="","", CONCATENATE(OFFSET('Métamorphose'!$B$1,MATCH($B$5,'Métamorphose'!$B$2:$B$999,0)+6,44)))</f>
        <v/>
      </c>
      <c r="CF71" s="3"/>
      <c r="CG71" s="4"/>
      <c r="CH71" s="15"/>
      <c r="CI71" s="20"/>
      <c r="DW71" s="19"/>
      <c r="DX71" s="15"/>
    </row>
    <row r="72" ht="12.75" customHeight="1">
      <c r="A72" s="15"/>
      <c r="B72" s="65"/>
      <c r="C72" s="3"/>
      <c r="D72" s="3"/>
      <c r="E72" s="3"/>
      <c r="F72" s="3"/>
      <c r="G72" s="3"/>
      <c r="H72" s="3"/>
      <c r="I72" s="3"/>
      <c r="J72" s="4"/>
      <c r="K72" s="65"/>
      <c r="L72" s="3"/>
      <c r="M72" s="3"/>
      <c r="N72" s="3"/>
      <c r="O72" s="3"/>
      <c r="P72" s="3"/>
      <c r="Q72" s="4"/>
      <c r="R72" s="16"/>
      <c r="S72" s="3"/>
      <c r="T72" s="3"/>
      <c r="U72" s="3"/>
      <c r="V72" s="3"/>
      <c r="W72" s="3"/>
      <c r="X72" s="3"/>
      <c r="Y72" s="3"/>
      <c r="Z72" s="3"/>
      <c r="AA72" s="3"/>
      <c r="AB72" s="3"/>
      <c r="AC72" s="3"/>
      <c r="AD72" s="3"/>
      <c r="AE72" s="3"/>
      <c r="AF72" s="3"/>
      <c r="AG72" s="3"/>
      <c r="AH72" s="3"/>
      <c r="AI72" s="3"/>
      <c r="AJ72" s="3"/>
      <c r="AK72" s="4"/>
      <c r="AL72" s="15"/>
      <c r="AM72" s="20"/>
      <c r="AU72" s="88"/>
      <c r="AV72" s="86" t="str">
        <f>IF(B5="","", CONCATENATE(OFFSET('Métamorphose'!$B$1,MATCH($B$5,'Métamorphose'!$B$2:$B$999,0)+7,9)))</f>
        <v/>
      </c>
      <c r="AW72" s="3"/>
      <c r="AX72" s="3"/>
      <c r="AY72" s="3"/>
      <c r="AZ72" s="3"/>
      <c r="BA72" s="3"/>
      <c r="BB72" s="36"/>
      <c r="BC72" s="87" t="str">
        <f>IF(B5="","", CONCATENATE(OFFSET('Métamorphose'!$B$1,MATCH($B$5,'Métamorphose'!$B$2:$B$999,0)+7,16)))</f>
        <v/>
      </c>
      <c r="BD72" s="36"/>
      <c r="BE72" s="86" t="str">
        <f>IF(B5="","", CONCATENATE(OFFSET('Métamorphose'!$B$1,MATCH($B$5,'Métamorphose'!$B$2:$B$999,0)+7,18)))</f>
        <v/>
      </c>
      <c r="BF72" s="3"/>
      <c r="BG72" s="3"/>
      <c r="BH72" s="3"/>
      <c r="BI72" s="3"/>
      <c r="BJ72" s="3"/>
      <c r="BK72" s="36"/>
      <c r="BL72" s="87" t="str">
        <f>IF(B5="","", CONCATENATE(OFFSET('Métamorphose'!$B$1,MATCH($B$5,'Métamorphose'!$B$2:$B$999,0)+7,25)))</f>
        <v/>
      </c>
      <c r="BM72" s="36"/>
      <c r="BN72" s="86" t="str">
        <f>IF(B5="","", CONCATENATE(OFFSET('Métamorphose'!$B$1,MATCH($B$5,'Métamorphose'!$B$2:$B$999,0)+7,27)))</f>
        <v/>
      </c>
      <c r="BO72" s="3"/>
      <c r="BP72" s="3"/>
      <c r="BQ72" s="3"/>
      <c r="BR72" s="3"/>
      <c r="BS72" s="3"/>
      <c r="BT72" s="36"/>
      <c r="BU72" s="87" t="str">
        <f>IF(B5="","", CONCATENATE(OFFSET('Métamorphose'!$B$1,MATCH($B$5,'Métamorphose'!$B$2:$B$999,0)+7,34)))</f>
        <v/>
      </c>
      <c r="BV72" s="36"/>
      <c r="BW72" s="86" t="str">
        <f>IF(B5="","", CONCATENATE(OFFSET('Métamorphose'!$B$1,MATCH($B$5,'Métamorphose'!$B$2:$B$999,0)+7,36)))</f>
        <v/>
      </c>
      <c r="BX72" s="3"/>
      <c r="BY72" s="3"/>
      <c r="BZ72" s="3"/>
      <c r="CA72" s="3"/>
      <c r="CB72" s="3"/>
      <c r="CC72" s="3"/>
      <c r="CD72" s="36"/>
      <c r="CE72" s="87" t="str">
        <f>IF(B5="","", CONCATENATE(OFFSET('Métamorphose'!$B$1,MATCH($B$5,'Métamorphose'!$B$2:$B$999,0)+7,44)))</f>
        <v/>
      </c>
      <c r="CF72" s="3"/>
      <c r="CG72" s="4"/>
      <c r="CH72" s="15"/>
      <c r="CI72" s="20"/>
      <c r="DW72" s="19"/>
      <c r="DX72" s="15"/>
    </row>
    <row r="73" ht="12.75" customHeight="1">
      <c r="A73" s="15"/>
      <c r="B73" s="65"/>
      <c r="C73" s="3"/>
      <c r="D73" s="3"/>
      <c r="E73" s="3"/>
      <c r="F73" s="3"/>
      <c r="G73" s="3"/>
      <c r="H73" s="3"/>
      <c r="I73" s="3"/>
      <c r="J73" s="4"/>
      <c r="K73" s="65"/>
      <c r="L73" s="3"/>
      <c r="M73" s="3"/>
      <c r="N73" s="3"/>
      <c r="O73" s="3"/>
      <c r="P73" s="3"/>
      <c r="Q73" s="4"/>
      <c r="R73" s="16"/>
      <c r="S73" s="3"/>
      <c r="T73" s="3"/>
      <c r="U73" s="3"/>
      <c r="V73" s="3"/>
      <c r="W73" s="3"/>
      <c r="X73" s="3"/>
      <c r="Y73" s="3"/>
      <c r="Z73" s="3"/>
      <c r="AA73" s="3"/>
      <c r="AB73" s="3"/>
      <c r="AC73" s="3"/>
      <c r="AD73" s="3"/>
      <c r="AE73" s="3"/>
      <c r="AF73" s="3"/>
      <c r="AG73" s="3"/>
      <c r="AH73" s="3"/>
      <c r="AI73" s="3"/>
      <c r="AJ73" s="3"/>
      <c r="AK73" s="4"/>
      <c r="AL73" s="15"/>
      <c r="AM73" s="20"/>
      <c r="AU73" s="88"/>
      <c r="AV73" s="86" t="str">
        <f>IF(B5="","", CONCATENATE(OFFSET('Métamorphose'!$B$1,MATCH($B$5,'Métamorphose'!$B$2:$B$999,0)+8,9)))</f>
        <v/>
      </c>
      <c r="AW73" s="3"/>
      <c r="AX73" s="3"/>
      <c r="AY73" s="3"/>
      <c r="AZ73" s="3"/>
      <c r="BA73" s="3"/>
      <c r="BB73" s="36"/>
      <c r="BC73" s="87" t="str">
        <f>IF(B5="","", CONCATENATE(OFFSET('Métamorphose'!$B$1,MATCH($B$5,'Métamorphose'!$B$2:$B$999,0)+8,16)))</f>
        <v/>
      </c>
      <c r="BD73" s="36"/>
      <c r="BE73" s="86" t="str">
        <f>IF(B5="","", CONCATENATE(OFFSET('Métamorphose'!$B$1,MATCH($B$5,'Métamorphose'!$B$2:$B$999,0)+8,18)))</f>
        <v/>
      </c>
      <c r="BF73" s="3"/>
      <c r="BG73" s="3"/>
      <c r="BH73" s="3"/>
      <c r="BI73" s="3"/>
      <c r="BJ73" s="3"/>
      <c r="BK73" s="36"/>
      <c r="BL73" s="87" t="str">
        <f>IF(B5="","", CONCATENATE(OFFSET('Métamorphose'!$B$1,MATCH($B$5,'Métamorphose'!$B$2:$B$999,0)+8,25)))</f>
        <v/>
      </c>
      <c r="BM73" s="36"/>
      <c r="BN73" s="86" t="str">
        <f>IF(B5="","", CONCATENATE(OFFSET('Métamorphose'!$B$1,MATCH($B$5,'Métamorphose'!$B$2:$B$999,0)+9,27)))</f>
        <v/>
      </c>
      <c r="BO73" s="3"/>
      <c r="BP73" s="3"/>
      <c r="BQ73" s="3"/>
      <c r="BR73" s="3"/>
      <c r="BS73" s="3"/>
      <c r="BT73" s="36"/>
      <c r="BU73" s="87" t="str">
        <f>IF(B5="","", CONCATENATE(OFFSET('Métamorphose'!$B$1,MATCH($B$5,'Métamorphose'!$B$2:$B$999,0)+8,34)))</f>
        <v/>
      </c>
      <c r="BV73" s="36"/>
      <c r="BW73" s="86" t="str">
        <f>IF(B5="","", CONCATENATE(OFFSET('Métamorphose'!$B$1,MATCH($B$5,'Métamorphose'!$B$2:$B$999,0)+8,36)))</f>
        <v/>
      </c>
      <c r="BX73" s="3"/>
      <c r="BY73" s="3"/>
      <c r="BZ73" s="3"/>
      <c r="CA73" s="3"/>
      <c r="CB73" s="3"/>
      <c r="CC73" s="3"/>
      <c r="CD73" s="36"/>
      <c r="CE73" s="87" t="str">
        <f>IF(B5="","", CONCATENATE(OFFSET('Métamorphose'!$B$1,MATCH($B$5,'Métamorphose'!$B$2:$B$999,0)+8,44)))</f>
        <v/>
      </c>
      <c r="CF73" s="3"/>
      <c r="CG73" s="4"/>
      <c r="CH73" s="15"/>
      <c r="CI73" s="20"/>
      <c r="DW73" s="19"/>
      <c r="DX73" s="15"/>
    </row>
    <row r="74" ht="12.75" customHeight="1">
      <c r="A74" s="15"/>
      <c r="B74" s="65"/>
      <c r="C74" s="3"/>
      <c r="D74" s="3"/>
      <c r="E74" s="3"/>
      <c r="F74" s="3"/>
      <c r="G74" s="3"/>
      <c r="H74" s="3"/>
      <c r="I74" s="3"/>
      <c r="J74" s="4"/>
      <c r="K74" s="65"/>
      <c r="L74" s="3"/>
      <c r="M74" s="3"/>
      <c r="N74" s="3"/>
      <c r="O74" s="3"/>
      <c r="P74" s="3"/>
      <c r="Q74" s="4"/>
      <c r="R74" s="16"/>
      <c r="S74" s="3"/>
      <c r="T74" s="3"/>
      <c r="U74" s="3"/>
      <c r="V74" s="3"/>
      <c r="W74" s="3"/>
      <c r="X74" s="3"/>
      <c r="Y74" s="3"/>
      <c r="Z74" s="3"/>
      <c r="AA74" s="3"/>
      <c r="AB74" s="3"/>
      <c r="AC74" s="3"/>
      <c r="AD74" s="3"/>
      <c r="AE74" s="3"/>
      <c r="AF74" s="3"/>
      <c r="AG74" s="3"/>
      <c r="AH74" s="3"/>
      <c r="AI74" s="3"/>
      <c r="AJ74" s="3"/>
      <c r="AK74" s="4"/>
      <c r="AL74" s="15"/>
      <c r="AM74" s="20"/>
      <c r="AU74" s="88"/>
      <c r="AV74" s="86" t="str">
        <f>IF(B5="","", CONCATENATE(OFFSET('Métamorphose'!$B$1,MATCH($B$5,'Métamorphose'!$B$2:$B$999,0)+9,9)))</f>
        <v/>
      </c>
      <c r="AW74" s="3"/>
      <c r="AX74" s="3"/>
      <c r="AY74" s="3"/>
      <c r="AZ74" s="3"/>
      <c r="BA74" s="3"/>
      <c r="BB74" s="36"/>
      <c r="BC74" s="87" t="str">
        <f>IF(B5="","", CONCATENATE(OFFSET('Métamorphose'!$B$1,MATCH($B$5,'Métamorphose'!$B$2:$B$999,0)+9,16)))</f>
        <v/>
      </c>
      <c r="BD74" s="36"/>
      <c r="BE74" s="86" t="str">
        <f>IF(B5="","", CONCATENATE(OFFSET('Métamorphose'!$B$1,MATCH($B$5,'Métamorphose'!$B$2:$B$999,0)+9,18)))</f>
        <v/>
      </c>
      <c r="BF74" s="3"/>
      <c r="BG74" s="3"/>
      <c r="BH74" s="3"/>
      <c r="BI74" s="3"/>
      <c r="BJ74" s="3"/>
      <c r="BK74" s="36"/>
      <c r="BL74" s="87" t="str">
        <f>IF(B5="","", CONCATENATE(OFFSET('Métamorphose'!$B$1,MATCH($B$5,'Métamorphose'!$B$2:$B$999,0)+9,25)))</f>
        <v/>
      </c>
      <c r="BM74" s="36"/>
      <c r="BN74" s="86" t="str">
        <f>IF(B5="","", CONCATENATE(OFFSET('Métamorphose'!$B$1,MATCH($B$5,'Métamorphose'!$B$2:$B$999,0)+8,27)))</f>
        <v/>
      </c>
      <c r="BO74" s="3"/>
      <c r="BP74" s="3"/>
      <c r="BQ74" s="3"/>
      <c r="BR74" s="3"/>
      <c r="BS74" s="3"/>
      <c r="BT74" s="36"/>
      <c r="BU74" s="87" t="str">
        <f>IF(B5="","", CONCATENATE(OFFSET('Métamorphose'!$B$1,MATCH($B$5,'Métamorphose'!$B$2:$B$999,0)+9,34)))</f>
        <v/>
      </c>
      <c r="BV74" s="36"/>
      <c r="BW74" s="86" t="str">
        <f>IF(B5="","", CONCATENATE(OFFSET('Métamorphose'!$B$1,MATCH($B$5,'Métamorphose'!$B$2:$B$999,0)+9,36)))</f>
        <v/>
      </c>
      <c r="BX74" s="3"/>
      <c r="BY74" s="3"/>
      <c r="BZ74" s="3"/>
      <c r="CA74" s="3"/>
      <c r="CB74" s="3"/>
      <c r="CC74" s="3"/>
      <c r="CD74" s="36"/>
      <c r="CE74" s="87" t="str">
        <f>IF(B5="","", CONCATENATE(OFFSET('Métamorphose'!$B$1,MATCH($B$5,'Métamorphose'!$B$2:$B$999,0)+9,44)))</f>
        <v/>
      </c>
      <c r="CF74" s="3"/>
      <c r="CG74" s="4"/>
      <c r="CH74" s="15"/>
      <c r="CI74" s="20"/>
      <c r="DW74" s="19"/>
      <c r="DX74" s="15"/>
    </row>
    <row r="75" ht="12.75" customHeight="1">
      <c r="A75" s="15"/>
      <c r="B75" s="65"/>
      <c r="C75" s="3"/>
      <c r="D75" s="3"/>
      <c r="E75" s="3"/>
      <c r="F75" s="3"/>
      <c r="G75" s="3"/>
      <c r="H75" s="3"/>
      <c r="I75" s="3"/>
      <c r="J75" s="4"/>
      <c r="K75" s="65"/>
      <c r="L75" s="3"/>
      <c r="M75" s="3"/>
      <c r="N75" s="3"/>
      <c r="O75" s="3"/>
      <c r="P75" s="3"/>
      <c r="Q75" s="4"/>
      <c r="R75" s="16"/>
      <c r="S75" s="3"/>
      <c r="T75" s="3"/>
      <c r="U75" s="3"/>
      <c r="V75" s="3"/>
      <c r="W75" s="3"/>
      <c r="X75" s="3"/>
      <c r="Y75" s="3"/>
      <c r="Z75" s="3"/>
      <c r="AA75" s="3"/>
      <c r="AB75" s="3"/>
      <c r="AC75" s="3"/>
      <c r="AD75" s="3"/>
      <c r="AE75" s="3"/>
      <c r="AF75" s="3"/>
      <c r="AG75" s="3"/>
      <c r="AH75" s="3"/>
      <c r="AI75" s="3"/>
      <c r="AJ75" s="3"/>
      <c r="AK75" s="4"/>
      <c r="AL75" s="15"/>
      <c r="AM75" s="31"/>
      <c r="AN75" s="32"/>
      <c r="AO75" s="32"/>
      <c r="AP75" s="32"/>
      <c r="AQ75" s="32"/>
      <c r="AR75" s="32"/>
      <c r="AS75" s="32"/>
      <c r="AT75" s="32"/>
      <c r="AU75" s="44"/>
      <c r="AV75" s="86" t="str">
        <f>IF(B5="","", CONCATENATE(OFFSET('Métamorphose'!$B$1,MATCH($B$5,'Métamorphose'!$B$2:$B$999,0)+10,9)))</f>
        <v/>
      </c>
      <c r="AW75" s="3"/>
      <c r="AX75" s="3"/>
      <c r="AY75" s="3"/>
      <c r="AZ75" s="3"/>
      <c r="BA75" s="3"/>
      <c r="BB75" s="36"/>
      <c r="BC75" s="87" t="str">
        <f>IF(B5="","", CONCATENATE(OFFSET('Métamorphose'!$B$1,MATCH($B$5,'Métamorphose'!$B$2:$B$999,0)+10,16)))</f>
        <v/>
      </c>
      <c r="BD75" s="36"/>
      <c r="BE75" s="86" t="str">
        <f>IF(B5="","", CONCATENATE(OFFSET('Métamorphose'!$B$1,MATCH($B$5,'Métamorphose'!$B$2:$B$999,0)+10,18)))</f>
        <v/>
      </c>
      <c r="BF75" s="3"/>
      <c r="BG75" s="3"/>
      <c r="BH75" s="3"/>
      <c r="BI75" s="3"/>
      <c r="BJ75" s="3"/>
      <c r="BK75" s="36"/>
      <c r="BL75" s="87" t="str">
        <f>IF(B5="","", CONCATENATE(OFFSET('Métamorphose'!$B$1,MATCH($B$5,'Métamorphose'!$B$2:$B$999,0)+10,25)))</f>
        <v/>
      </c>
      <c r="BM75" s="36"/>
      <c r="BN75" s="86" t="str">
        <f>IF(B5="","", CONCATENATE(OFFSET('Métamorphose'!$B$1,MATCH($B$5,'Métamorphose'!$B$2:$B$999,0)+10,27)))</f>
        <v/>
      </c>
      <c r="BO75" s="3"/>
      <c r="BP75" s="3"/>
      <c r="BQ75" s="3"/>
      <c r="BR75" s="3"/>
      <c r="BS75" s="3"/>
      <c r="BT75" s="36"/>
      <c r="BU75" s="87" t="str">
        <f>IF(B5="","", CONCATENATE(OFFSET('Métamorphose'!$B$1,MATCH($B$5,'Métamorphose'!$B$2:$B$999,0)+10,34)))</f>
        <v/>
      </c>
      <c r="BV75" s="36"/>
      <c r="BW75" s="86" t="str">
        <f>IF(B5="","", CONCATENATE(OFFSET('Métamorphose'!$B$1,MATCH($B$5,'Métamorphose'!$B$2:$B$999,0)+10,36)))</f>
        <v/>
      </c>
      <c r="BX75" s="3"/>
      <c r="BY75" s="3"/>
      <c r="BZ75" s="3"/>
      <c r="CA75" s="3"/>
      <c r="CB75" s="3"/>
      <c r="CC75" s="3"/>
      <c r="CD75" s="36"/>
      <c r="CE75" s="87" t="str">
        <f>IF(B5="","", CONCATENATE(OFFSET('Métamorphose'!$B$1,MATCH($B$5,'Métamorphose'!$B$2:$B$999,0)+10,44)))</f>
        <v/>
      </c>
      <c r="CF75" s="3"/>
      <c r="CG75" s="4"/>
      <c r="CH75" s="15"/>
      <c r="CI75" s="20"/>
      <c r="DW75" s="19"/>
      <c r="DX75" s="15"/>
    </row>
    <row r="76" ht="12.75" customHeight="1">
      <c r="A76" s="15"/>
      <c r="B76" s="65"/>
      <c r="C76" s="3"/>
      <c r="D76" s="3"/>
      <c r="E76" s="3"/>
      <c r="F76" s="3"/>
      <c r="G76" s="3"/>
      <c r="H76" s="3"/>
      <c r="I76" s="3"/>
      <c r="J76" s="4"/>
      <c r="K76" s="65"/>
      <c r="L76" s="3"/>
      <c r="M76" s="3"/>
      <c r="N76" s="3"/>
      <c r="O76" s="3"/>
      <c r="P76" s="3"/>
      <c r="Q76" s="4"/>
      <c r="R76" s="16"/>
      <c r="S76" s="3"/>
      <c r="T76" s="3"/>
      <c r="U76" s="3"/>
      <c r="V76" s="3"/>
      <c r="W76" s="3"/>
      <c r="X76" s="3"/>
      <c r="Y76" s="3"/>
      <c r="Z76" s="3"/>
      <c r="AA76" s="3"/>
      <c r="AB76" s="3"/>
      <c r="AC76" s="3"/>
      <c r="AD76" s="3"/>
      <c r="AE76" s="3"/>
      <c r="AF76" s="3"/>
      <c r="AG76" s="3"/>
      <c r="AH76" s="3"/>
      <c r="AI76" s="3"/>
      <c r="AJ76" s="3"/>
      <c r="AK76" s="4"/>
      <c r="AL76" s="15"/>
      <c r="AM76" s="65" t="str">
        <f>IF(B5="","", CONCATENATE(OFFSET('Métamorphose'!$B$1,MATCH(B5,'Métamorphose'!B2:B999,0)+11,0)))</f>
        <v/>
      </c>
      <c r="AN76" s="3"/>
      <c r="AO76" s="3"/>
      <c r="AP76" s="3"/>
      <c r="AQ76" s="3"/>
      <c r="AR76" s="3"/>
      <c r="AS76" s="3"/>
      <c r="AT76" s="3"/>
      <c r="AU76" s="36"/>
      <c r="AV76" s="86" t="str">
        <f>IF(B5="","", CONCATENATE(OFFSET('Métamorphose'!$B$1,MATCH($B$5,'Métamorphose'!$B$2:$B$999,0)+11,9)))</f>
        <v/>
      </c>
      <c r="AW76" s="3"/>
      <c r="AX76" s="3"/>
      <c r="AY76" s="3"/>
      <c r="AZ76" s="3"/>
      <c r="BA76" s="3"/>
      <c r="BB76" s="3"/>
      <c r="BC76" s="3"/>
      <c r="BD76" s="36"/>
      <c r="BE76" s="86" t="str">
        <f>IF(B5="","", CONCATENATE(OFFSET('Métamorphose'!$B$1,MATCH($B$5,'Métamorphose'!$B$2:$B$999,0)+11,18)))</f>
        <v/>
      </c>
      <c r="BF76" s="3"/>
      <c r="BG76" s="3"/>
      <c r="BH76" s="3"/>
      <c r="BI76" s="3"/>
      <c r="BJ76" s="3"/>
      <c r="BK76" s="3"/>
      <c r="BL76" s="3"/>
      <c r="BM76" s="36"/>
      <c r="BN76" s="86" t="str">
        <f>IF(B5="","", CONCATENATE(OFFSET('Métamorphose'!$B$1,MATCH($B$5,'Métamorphose'!$B$2:$B$999,0)+11,27)))</f>
        <v/>
      </c>
      <c r="BO76" s="3"/>
      <c r="BP76" s="3"/>
      <c r="BQ76" s="3"/>
      <c r="BR76" s="3"/>
      <c r="BS76" s="3"/>
      <c r="BT76" s="3"/>
      <c r="BU76" s="3"/>
      <c r="BV76" s="36"/>
      <c r="BW76" s="86" t="str">
        <f>IF(B5="","", CONCATENATE(OFFSET('Métamorphose'!$B$1,MATCH($B$5,'Métamorphose'!$B$2:$B$999,0)+11,36)))</f>
        <v/>
      </c>
      <c r="BX76" s="3"/>
      <c r="BY76" s="3"/>
      <c r="BZ76" s="3"/>
      <c r="CA76" s="3"/>
      <c r="CB76" s="3"/>
      <c r="CC76" s="3"/>
      <c r="CD76" s="3"/>
      <c r="CE76" s="3"/>
      <c r="CF76" s="3"/>
      <c r="CG76" s="4"/>
      <c r="CH76" s="15"/>
      <c r="CI76" s="20"/>
      <c r="DW76" s="19"/>
      <c r="DX76" s="15"/>
    </row>
    <row r="77" ht="12.75" customHeight="1">
      <c r="A77" s="15"/>
      <c r="B77" s="65"/>
      <c r="C77" s="3"/>
      <c r="D77" s="3"/>
      <c r="E77" s="3"/>
      <c r="F77" s="3"/>
      <c r="G77" s="3"/>
      <c r="H77" s="3"/>
      <c r="I77" s="3"/>
      <c r="J77" s="4"/>
      <c r="K77" s="65"/>
      <c r="L77" s="3"/>
      <c r="M77" s="3"/>
      <c r="N77" s="3"/>
      <c r="O77" s="3"/>
      <c r="P77" s="3"/>
      <c r="Q77" s="4"/>
      <c r="R77" s="16"/>
      <c r="S77" s="3"/>
      <c r="T77" s="3"/>
      <c r="U77" s="3"/>
      <c r="V77" s="3"/>
      <c r="W77" s="3"/>
      <c r="X77" s="3"/>
      <c r="Y77" s="3"/>
      <c r="Z77" s="3"/>
      <c r="AA77" s="3"/>
      <c r="AB77" s="3"/>
      <c r="AC77" s="3"/>
      <c r="AD77" s="3"/>
      <c r="AE77" s="3"/>
      <c r="AF77" s="3"/>
      <c r="AG77" s="3"/>
      <c r="AH77" s="3"/>
      <c r="AI77" s="3"/>
      <c r="AJ77" s="3"/>
      <c r="AK77" s="4"/>
      <c r="AL77" s="15"/>
      <c r="AM77" s="85" t="str">
        <f>IF(B5="","", CONCATENATE(OFFSET('Métamorphose'!$B$1,MATCH(B5,'Métamorphose'!B2:B999,0)+12,0)))</f>
        <v/>
      </c>
      <c r="AN77" s="12"/>
      <c r="AO77" s="12"/>
      <c r="AP77" s="12"/>
      <c r="AQ77" s="12"/>
      <c r="AR77" s="12"/>
      <c r="AS77" s="12"/>
      <c r="AT77" s="12"/>
      <c r="AU77" s="57"/>
      <c r="AV77" s="89" t="str">
        <f>IF(B5="","", CONCATENATE(OFFSET('Métamorphose'!$B$1,MATCH($B$5,'Métamorphose'!$B$2:$B$999,0)+12,9)))</f>
        <v/>
      </c>
      <c r="AW77" s="12"/>
      <c r="AX77" s="12"/>
      <c r="AY77" s="12"/>
      <c r="AZ77" s="12"/>
      <c r="BA77" s="12"/>
      <c r="BB77" s="12"/>
      <c r="BC77" s="12"/>
      <c r="BD77" s="57"/>
      <c r="BE77" s="90" t="str">
        <f>IF(B5="","", CONCATENATE(OFFSET('Métamorphose'!$B$1,MATCH($B$5,'Métamorphose'!$B$2:$B$999,0)+12,18)))</f>
        <v/>
      </c>
      <c r="BF77" s="12"/>
      <c r="BG77" s="12"/>
      <c r="BH77" s="12"/>
      <c r="BI77" s="12"/>
      <c r="BJ77" s="12"/>
      <c r="BK77" s="12"/>
      <c r="BL77" s="12"/>
      <c r="BM77" s="57"/>
      <c r="BN77" s="89" t="str">
        <f>IF(B5="","", CONCATENATE(OFFSET('Métamorphose'!$B$1,MATCH($B$5,'Métamorphose'!$B$2:$B$999,0)+12,27)))</f>
        <v/>
      </c>
      <c r="BO77" s="12"/>
      <c r="BP77" s="12"/>
      <c r="BQ77" s="12"/>
      <c r="BR77" s="12"/>
      <c r="BS77" s="12"/>
      <c r="BT77" s="12"/>
      <c r="BU77" s="12"/>
      <c r="BV77" s="57"/>
      <c r="BW77" s="89" t="str">
        <f>IF(B5="","", CONCATENATE(OFFSET('Métamorphose'!$B$1,MATCH($B$5,'Métamorphose'!$B$2:$B$999,0)+12,36)))</f>
        <v/>
      </c>
      <c r="BX77" s="12"/>
      <c r="BY77" s="12"/>
      <c r="BZ77" s="12"/>
      <c r="CA77" s="12"/>
      <c r="CB77" s="12"/>
      <c r="CC77" s="12"/>
      <c r="CD77" s="12"/>
      <c r="CE77" s="12"/>
      <c r="CF77" s="12"/>
      <c r="CG77" s="57"/>
      <c r="CH77" s="15"/>
      <c r="CI77" s="20"/>
      <c r="DW77" s="19"/>
      <c r="DX77" s="15"/>
    </row>
    <row r="78" ht="12.75" customHeight="1">
      <c r="A78" s="25"/>
      <c r="B78" s="65"/>
      <c r="C78" s="3"/>
      <c r="D78" s="3"/>
      <c r="E78" s="3"/>
      <c r="F78" s="3"/>
      <c r="G78" s="3"/>
      <c r="H78" s="3"/>
      <c r="I78" s="3"/>
      <c r="J78" s="4"/>
      <c r="K78" s="65"/>
      <c r="L78" s="3"/>
      <c r="M78" s="3"/>
      <c r="N78" s="3"/>
      <c r="O78" s="3"/>
      <c r="P78" s="3"/>
      <c r="Q78" s="4"/>
      <c r="R78" s="16"/>
      <c r="S78" s="3"/>
      <c r="T78" s="3"/>
      <c r="U78" s="3"/>
      <c r="V78" s="3"/>
      <c r="W78" s="3"/>
      <c r="X78" s="3"/>
      <c r="Y78" s="3"/>
      <c r="Z78" s="3"/>
      <c r="AA78" s="3"/>
      <c r="AB78" s="3"/>
      <c r="AC78" s="3"/>
      <c r="AD78" s="3"/>
      <c r="AE78" s="3"/>
      <c r="AF78" s="3"/>
      <c r="AG78" s="3"/>
      <c r="AH78" s="3"/>
      <c r="AI78" s="3"/>
      <c r="AJ78" s="3"/>
      <c r="AK78" s="4"/>
      <c r="AL78" s="25"/>
      <c r="AM78" s="20"/>
      <c r="AU78" s="88"/>
      <c r="AV78" s="91"/>
      <c r="BD78" s="88"/>
      <c r="BE78" s="91"/>
      <c r="BM78" s="88"/>
      <c r="BN78" s="91"/>
      <c r="BV78" s="88"/>
      <c r="BW78" s="91"/>
      <c r="CG78" s="88"/>
      <c r="CH78" s="25"/>
      <c r="CI78" s="20"/>
      <c r="DW78" s="19"/>
      <c r="DX78" s="25"/>
    </row>
    <row r="79" ht="12.75" customHeight="1">
      <c r="A79" s="1"/>
      <c r="B79" s="65"/>
      <c r="C79" s="3"/>
      <c r="D79" s="3"/>
      <c r="E79" s="3"/>
      <c r="F79" s="3"/>
      <c r="G79" s="3"/>
      <c r="H79" s="3"/>
      <c r="I79" s="3"/>
      <c r="J79" s="4"/>
      <c r="K79" s="65"/>
      <c r="L79" s="3"/>
      <c r="M79" s="3"/>
      <c r="N79" s="3"/>
      <c r="O79" s="3"/>
      <c r="P79" s="3"/>
      <c r="Q79" s="4"/>
      <c r="R79" s="16"/>
      <c r="S79" s="3"/>
      <c r="T79" s="3"/>
      <c r="U79" s="3"/>
      <c r="V79" s="3"/>
      <c r="W79" s="3"/>
      <c r="X79" s="3"/>
      <c r="Y79" s="3"/>
      <c r="Z79" s="3"/>
      <c r="AA79" s="3"/>
      <c r="AB79" s="3"/>
      <c r="AC79" s="3"/>
      <c r="AD79" s="3"/>
      <c r="AE79" s="3"/>
      <c r="AF79" s="3"/>
      <c r="AG79" s="3"/>
      <c r="AH79" s="3"/>
      <c r="AI79" s="3"/>
      <c r="AJ79" s="3"/>
      <c r="AK79" s="4"/>
      <c r="AL79" s="81"/>
      <c r="AM79" s="20"/>
      <c r="AU79" s="88"/>
      <c r="AV79" s="91"/>
      <c r="BD79" s="88"/>
      <c r="BE79" s="91"/>
      <c r="BM79" s="88"/>
      <c r="BN79" s="91"/>
      <c r="BV79" s="88"/>
      <c r="BW79" s="91"/>
      <c r="CG79" s="88"/>
      <c r="CH79" s="53"/>
      <c r="CI79" s="20"/>
      <c r="DW79" s="19"/>
      <c r="DX79" s="53"/>
    </row>
    <row r="80" ht="12.75" customHeight="1">
      <c r="A80" s="7"/>
      <c r="B80" s="65"/>
      <c r="C80" s="3"/>
      <c r="D80" s="3"/>
      <c r="E80" s="3"/>
      <c r="F80" s="3"/>
      <c r="G80" s="3"/>
      <c r="H80" s="3"/>
      <c r="I80" s="3"/>
      <c r="J80" s="4"/>
      <c r="K80" s="65"/>
      <c r="L80" s="3"/>
      <c r="M80" s="3"/>
      <c r="N80" s="3"/>
      <c r="O80" s="3"/>
      <c r="P80" s="3"/>
      <c r="Q80" s="4"/>
      <c r="R80" s="16"/>
      <c r="S80" s="3"/>
      <c r="T80" s="3"/>
      <c r="U80" s="3"/>
      <c r="V80" s="3"/>
      <c r="W80" s="3"/>
      <c r="X80" s="3"/>
      <c r="Y80" s="3"/>
      <c r="Z80" s="3"/>
      <c r="AA80" s="3"/>
      <c r="AB80" s="3"/>
      <c r="AC80" s="3"/>
      <c r="AD80" s="3"/>
      <c r="AE80" s="3"/>
      <c r="AF80" s="3"/>
      <c r="AG80" s="3"/>
      <c r="AH80" s="3"/>
      <c r="AI80" s="3"/>
      <c r="AJ80" s="3"/>
      <c r="AK80" s="4"/>
      <c r="AL80" s="7"/>
      <c r="AM80" s="31"/>
      <c r="AN80" s="32"/>
      <c r="AO80" s="32"/>
      <c r="AP80" s="32"/>
      <c r="AQ80" s="32"/>
      <c r="AR80" s="32"/>
      <c r="AS80" s="32"/>
      <c r="AT80" s="32"/>
      <c r="AU80" s="44"/>
      <c r="AV80" s="43"/>
      <c r="AW80" s="32"/>
      <c r="AX80" s="32"/>
      <c r="AY80" s="32"/>
      <c r="AZ80" s="32"/>
      <c r="BA80" s="32"/>
      <c r="BB80" s="32"/>
      <c r="BC80" s="32"/>
      <c r="BD80" s="44"/>
      <c r="BE80" s="43"/>
      <c r="BF80" s="32"/>
      <c r="BG80" s="32"/>
      <c r="BH80" s="32"/>
      <c r="BI80" s="32"/>
      <c r="BJ80" s="32"/>
      <c r="BK80" s="32"/>
      <c r="BL80" s="32"/>
      <c r="BM80" s="44"/>
      <c r="BN80" s="43"/>
      <c r="BO80" s="32"/>
      <c r="BP80" s="32"/>
      <c r="BQ80" s="32"/>
      <c r="BR80" s="32"/>
      <c r="BS80" s="32"/>
      <c r="BT80" s="32"/>
      <c r="BU80" s="32"/>
      <c r="BV80" s="44"/>
      <c r="BW80" s="43"/>
      <c r="BX80" s="32"/>
      <c r="BY80" s="32"/>
      <c r="BZ80" s="32"/>
      <c r="CA80" s="32"/>
      <c r="CB80" s="32"/>
      <c r="CC80" s="32"/>
      <c r="CD80" s="32"/>
      <c r="CE80" s="32"/>
      <c r="CF80" s="32"/>
      <c r="CG80" s="44"/>
      <c r="CH80" s="39"/>
      <c r="CI80" s="31"/>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27"/>
      <c r="DX80" s="39"/>
    </row>
    <row r="81" ht="12.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row>
  </sheetData>
  <mergeCells count="585">
    <mergeCell ref="Z2:AK2"/>
    <mergeCell ref="AL2:AL7"/>
    <mergeCell ref="Z3:AK3"/>
    <mergeCell ref="Z4:AK4"/>
    <mergeCell ref="Z5:AK5"/>
    <mergeCell ref="Z6:AK6"/>
    <mergeCell ref="Z7:AK7"/>
    <mergeCell ref="B1:AK1"/>
    <mergeCell ref="AM1:BK1"/>
    <mergeCell ref="BM1:CG1"/>
    <mergeCell ref="A2:A7"/>
    <mergeCell ref="N2:Y2"/>
    <mergeCell ref="BL2:BL8"/>
    <mergeCell ref="BA4:BK4"/>
    <mergeCell ref="B8:AK8"/>
    <mergeCell ref="AM5:AR5"/>
    <mergeCell ref="AS5:AZ5"/>
    <mergeCell ref="AM3:AR3"/>
    <mergeCell ref="AM6:AR6"/>
    <mergeCell ref="AS6:AZ6"/>
    <mergeCell ref="BA6:BK6"/>
    <mergeCell ref="AM7:AR7"/>
    <mergeCell ref="AS7:AZ7"/>
    <mergeCell ref="BA7:BK7"/>
    <mergeCell ref="AM8:AR8"/>
    <mergeCell ref="AS8:AZ8"/>
    <mergeCell ref="BA8:BK8"/>
    <mergeCell ref="AM9:BK9"/>
    <mergeCell ref="AM10:BK10"/>
    <mergeCell ref="AZ11:BK11"/>
    <mergeCell ref="AM12:AY12"/>
    <mergeCell ref="Z13:AF13"/>
    <mergeCell ref="AG13:AK13"/>
    <mergeCell ref="B7:M7"/>
    <mergeCell ref="N7:Y7"/>
    <mergeCell ref="B9:AK10"/>
    <mergeCell ref="N11:Y12"/>
    <mergeCell ref="Z11:AK12"/>
    <mergeCell ref="N13:T13"/>
    <mergeCell ref="U13:Y13"/>
    <mergeCell ref="N5:Y5"/>
    <mergeCell ref="B6:M6"/>
    <mergeCell ref="N6:Y6"/>
    <mergeCell ref="B2:M2"/>
    <mergeCell ref="B5:M5"/>
    <mergeCell ref="B11:M12"/>
    <mergeCell ref="B13:H13"/>
    <mergeCell ref="I13:M13"/>
    <mergeCell ref="I14:M14"/>
    <mergeCell ref="I15:M15"/>
    <mergeCell ref="BL20:BL28"/>
    <mergeCell ref="AM22:AU22"/>
    <mergeCell ref="AM2:AZ2"/>
    <mergeCell ref="BA2:BK2"/>
    <mergeCell ref="BM2:CG28"/>
    <mergeCell ref="CH2:CH28"/>
    <mergeCell ref="BA3:BK3"/>
    <mergeCell ref="BA5:BK5"/>
    <mergeCell ref="BL10:BL18"/>
    <mergeCell ref="AS3:AZ3"/>
    <mergeCell ref="AM11:AY11"/>
    <mergeCell ref="AM14:AY14"/>
    <mergeCell ref="AZ14:BK14"/>
    <mergeCell ref="AM15:AY15"/>
    <mergeCell ref="AZ15:BK15"/>
    <mergeCell ref="AM16:AY16"/>
    <mergeCell ref="AZ16:BK16"/>
    <mergeCell ref="AM17:AY17"/>
    <mergeCell ref="AZ17:BK17"/>
    <mergeCell ref="AM18:AY18"/>
    <mergeCell ref="AZ18:BK18"/>
    <mergeCell ref="AM19:BK19"/>
    <mergeCell ref="AM20:BK21"/>
    <mergeCell ref="B19:M20"/>
    <mergeCell ref="B23:H23"/>
    <mergeCell ref="I23:M23"/>
    <mergeCell ref="B17:AK18"/>
    <mergeCell ref="AL17:AL18"/>
    <mergeCell ref="N19:Y20"/>
    <mergeCell ref="Z19:AK20"/>
    <mergeCell ref="AL20:AL28"/>
    <mergeCell ref="AG21:AK21"/>
    <mergeCell ref="AG22:AK22"/>
    <mergeCell ref="I21:M21"/>
    <mergeCell ref="N21:T21"/>
    <mergeCell ref="U21:Y21"/>
    <mergeCell ref="Z21:AF21"/>
    <mergeCell ref="B21:H21"/>
    <mergeCell ref="B22:H22"/>
    <mergeCell ref="I22:M22"/>
    <mergeCell ref="N22:T22"/>
    <mergeCell ref="U22:Y22"/>
    <mergeCell ref="Z22:AF22"/>
    <mergeCell ref="N23:T23"/>
    <mergeCell ref="U23:Y23"/>
    <mergeCell ref="Z23:AF23"/>
    <mergeCell ref="AG23:AK23"/>
    <mergeCell ref="AM23:AU23"/>
    <mergeCell ref="AM24:AU24"/>
    <mergeCell ref="AV24:BB24"/>
    <mergeCell ref="BC24:BF24"/>
    <mergeCell ref="AV23:BB23"/>
    <mergeCell ref="BC23:BF23"/>
    <mergeCell ref="BG23:BK23"/>
    <mergeCell ref="B24:H24"/>
    <mergeCell ref="I24:M24"/>
    <mergeCell ref="N24:T24"/>
    <mergeCell ref="AG24:AK24"/>
    <mergeCell ref="BG24:BK24"/>
    <mergeCell ref="B26:H26"/>
    <mergeCell ref="I26:M26"/>
    <mergeCell ref="N26:T26"/>
    <mergeCell ref="U26:Y26"/>
    <mergeCell ref="Z26:AF26"/>
    <mergeCell ref="U24:Y24"/>
    <mergeCell ref="Z24:AF24"/>
    <mergeCell ref="B25:H25"/>
    <mergeCell ref="I25:M25"/>
    <mergeCell ref="N25:T25"/>
    <mergeCell ref="U25:Y25"/>
    <mergeCell ref="Z25:AF25"/>
    <mergeCell ref="AG27:AK27"/>
    <mergeCell ref="AM27:AU27"/>
    <mergeCell ref="AV27:BB27"/>
    <mergeCell ref="BC27:BF27"/>
    <mergeCell ref="AV26:BB26"/>
    <mergeCell ref="BC26:BF26"/>
    <mergeCell ref="B27:H27"/>
    <mergeCell ref="I27:M27"/>
    <mergeCell ref="N27:T27"/>
    <mergeCell ref="U27:Y27"/>
    <mergeCell ref="Z27:AF27"/>
    <mergeCell ref="BG26:BK26"/>
    <mergeCell ref="BG27:BK27"/>
    <mergeCell ref="AG25:AK25"/>
    <mergeCell ref="AM25:AU25"/>
    <mergeCell ref="AV25:BB25"/>
    <mergeCell ref="BC25:BF25"/>
    <mergeCell ref="BG25:BK25"/>
    <mergeCell ref="AG26:AK26"/>
    <mergeCell ref="AM26:AU26"/>
    <mergeCell ref="N28:T28"/>
    <mergeCell ref="N29:T29"/>
    <mergeCell ref="U29:Y29"/>
    <mergeCell ref="Z29:AF29"/>
    <mergeCell ref="AG29:AK29"/>
    <mergeCell ref="U28:Y28"/>
    <mergeCell ref="Z28:AF28"/>
    <mergeCell ref="AG28:AK28"/>
    <mergeCell ref="AM28:AU28"/>
    <mergeCell ref="AV28:BB28"/>
    <mergeCell ref="BC28:BF28"/>
    <mergeCell ref="BG28:BK28"/>
    <mergeCell ref="N30:T30"/>
    <mergeCell ref="N31:T31"/>
    <mergeCell ref="AM29:BK29"/>
    <mergeCell ref="BM29:CG29"/>
    <mergeCell ref="U30:Y30"/>
    <mergeCell ref="Z30:AF30"/>
    <mergeCell ref="AG30:AK30"/>
    <mergeCell ref="AL30:AL31"/>
    <mergeCell ref="AM30:CG31"/>
    <mergeCell ref="BC22:BF22"/>
    <mergeCell ref="BG22:BK22"/>
    <mergeCell ref="AM4:AR4"/>
    <mergeCell ref="AS4:AZ4"/>
    <mergeCell ref="AL10:AL15"/>
    <mergeCell ref="AZ12:BK12"/>
    <mergeCell ref="AM13:AY13"/>
    <mergeCell ref="AZ13:BK13"/>
    <mergeCell ref="AV22:BB22"/>
    <mergeCell ref="A17:A31"/>
    <mergeCell ref="A33:A40"/>
    <mergeCell ref="A9:A15"/>
    <mergeCell ref="B28:H28"/>
    <mergeCell ref="I28:M28"/>
    <mergeCell ref="B29:H29"/>
    <mergeCell ref="I29:M29"/>
    <mergeCell ref="I30:M30"/>
    <mergeCell ref="I31:M31"/>
    <mergeCell ref="B39:H39"/>
    <mergeCell ref="I39:M39"/>
    <mergeCell ref="B35:M35"/>
    <mergeCell ref="B36:H36"/>
    <mergeCell ref="I36:M36"/>
    <mergeCell ref="B37:H37"/>
    <mergeCell ref="I37:M37"/>
    <mergeCell ref="B38:H38"/>
    <mergeCell ref="I38:M38"/>
    <mergeCell ref="AV33:BB33"/>
    <mergeCell ref="BC33:BF33"/>
    <mergeCell ref="BG33:BJ33"/>
    <mergeCell ref="BK33:BM33"/>
    <mergeCell ref="BN33:BP33"/>
    <mergeCell ref="BQ33:BV33"/>
    <mergeCell ref="AV32:BB32"/>
    <mergeCell ref="BC32:BF32"/>
    <mergeCell ref="BG32:BJ32"/>
    <mergeCell ref="BK32:BM32"/>
    <mergeCell ref="BN32:BP32"/>
    <mergeCell ref="BQ32:BV32"/>
    <mergeCell ref="BW32:CG33"/>
    <mergeCell ref="BQ34:BV34"/>
    <mergeCell ref="BW34:CD34"/>
    <mergeCell ref="AM33:AU33"/>
    <mergeCell ref="AM34:AU34"/>
    <mergeCell ref="AV34:BB34"/>
    <mergeCell ref="BC34:BF34"/>
    <mergeCell ref="BG34:BJ34"/>
    <mergeCell ref="BK34:BM34"/>
    <mergeCell ref="BN34:BP34"/>
    <mergeCell ref="BC36:BF36"/>
    <mergeCell ref="BG36:BJ36"/>
    <mergeCell ref="BN35:BP35"/>
    <mergeCell ref="BQ35:BV35"/>
    <mergeCell ref="N36:V36"/>
    <mergeCell ref="W36:Y36"/>
    <mergeCell ref="Z36:AH36"/>
    <mergeCell ref="AM36:AU36"/>
    <mergeCell ref="AV36:BB36"/>
    <mergeCell ref="BQ36:BV36"/>
    <mergeCell ref="AM37:AU37"/>
    <mergeCell ref="AV37:BB37"/>
    <mergeCell ref="BK37:BM37"/>
    <mergeCell ref="BN37:BP37"/>
    <mergeCell ref="BQ37:BV37"/>
    <mergeCell ref="BW37:CD37"/>
    <mergeCell ref="BK36:BM36"/>
    <mergeCell ref="BN36:BP36"/>
    <mergeCell ref="BW36:CD36"/>
    <mergeCell ref="CE36:CG36"/>
    <mergeCell ref="N37:V37"/>
    <mergeCell ref="W37:Y37"/>
    <mergeCell ref="Z37:AH37"/>
    <mergeCell ref="CE37:CG37"/>
    <mergeCell ref="BC38:BF38"/>
    <mergeCell ref="BG38:BJ38"/>
    <mergeCell ref="BK38:BM38"/>
    <mergeCell ref="BN38:BP38"/>
    <mergeCell ref="BQ38:BV38"/>
    <mergeCell ref="BW38:CD38"/>
    <mergeCell ref="CE38:CG38"/>
    <mergeCell ref="BC37:BF37"/>
    <mergeCell ref="BG37:BJ37"/>
    <mergeCell ref="N38:V38"/>
    <mergeCell ref="W38:Y38"/>
    <mergeCell ref="Z38:AH38"/>
    <mergeCell ref="AM38:AU38"/>
    <mergeCell ref="AV38:BB38"/>
    <mergeCell ref="B30:H30"/>
    <mergeCell ref="B31:H31"/>
    <mergeCell ref="U31:Y31"/>
    <mergeCell ref="Z31:AF31"/>
    <mergeCell ref="B32:AK32"/>
    <mergeCell ref="AM32:AU32"/>
    <mergeCell ref="CE34:CG34"/>
    <mergeCell ref="BW35:CD35"/>
    <mergeCell ref="CE35:CG35"/>
    <mergeCell ref="B33:AK34"/>
    <mergeCell ref="N35:AK35"/>
    <mergeCell ref="AM35:AU35"/>
    <mergeCell ref="AV35:BB35"/>
    <mergeCell ref="BC35:BF35"/>
    <mergeCell ref="BG35:BJ35"/>
    <mergeCell ref="BK35:BM35"/>
    <mergeCell ref="BK39:BM39"/>
    <mergeCell ref="BN39:BP39"/>
    <mergeCell ref="BQ39:BV39"/>
    <mergeCell ref="BW39:CD39"/>
    <mergeCell ref="CE39:CG39"/>
    <mergeCell ref="N39:V39"/>
    <mergeCell ref="W39:Y39"/>
    <mergeCell ref="Z39:AH39"/>
    <mergeCell ref="AM39:AU39"/>
    <mergeCell ref="AV39:BB39"/>
    <mergeCell ref="BC39:BF39"/>
    <mergeCell ref="BG39:BJ39"/>
    <mergeCell ref="BC40:BF40"/>
    <mergeCell ref="BG40:BJ40"/>
    <mergeCell ref="BK40:BM40"/>
    <mergeCell ref="BN40:BP40"/>
    <mergeCell ref="BQ40:BV40"/>
    <mergeCell ref="BW40:CD40"/>
    <mergeCell ref="CE40:CG40"/>
    <mergeCell ref="B40:H40"/>
    <mergeCell ref="I40:M40"/>
    <mergeCell ref="N40:V40"/>
    <mergeCell ref="W40:Y40"/>
    <mergeCell ref="Z40:AH40"/>
    <mergeCell ref="AM40:AU40"/>
    <mergeCell ref="AV40:BB40"/>
    <mergeCell ref="B41:AK41"/>
    <mergeCell ref="AM41:CG41"/>
    <mergeCell ref="BY44:CA44"/>
    <mergeCell ref="CB44:CD44"/>
    <mergeCell ref="AI40:AK40"/>
    <mergeCell ref="B42:M43"/>
    <mergeCell ref="N42:Y43"/>
    <mergeCell ref="Z42:AK43"/>
    <mergeCell ref="AM42:BD43"/>
    <mergeCell ref="BE42:CG43"/>
    <mergeCell ref="AM44:AY44"/>
    <mergeCell ref="CE44:CG44"/>
    <mergeCell ref="BJ44:BT44"/>
    <mergeCell ref="BU44:BX44"/>
    <mergeCell ref="BJ45:CG46"/>
    <mergeCell ref="AZ44:BD44"/>
    <mergeCell ref="BE44:BI44"/>
    <mergeCell ref="AM45:AY45"/>
    <mergeCell ref="AZ45:BD45"/>
    <mergeCell ref="BE45:BI46"/>
    <mergeCell ref="AM46:AY46"/>
    <mergeCell ref="AZ46:BD46"/>
    <mergeCell ref="BJ50:BT50"/>
    <mergeCell ref="BU50:BX50"/>
    <mergeCell ref="BY50:CA50"/>
    <mergeCell ref="CB50:CD50"/>
    <mergeCell ref="AM48:AY48"/>
    <mergeCell ref="AZ48:BD48"/>
    <mergeCell ref="BE48:BI49"/>
    <mergeCell ref="BJ48:CG49"/>
    <mergeCell ref="AM49:AY49"/>
    <mergeCell ref="AZ49:BD49"/>
    <mergeCell ref="AM50:AY50"/>
    <mergeCell ref="CE50:CG50"/>
    <mergeCell ref="AZ50:BD50"/>
    <mergeCell ref="BE50:BI50"/>
    <mergeCell ref="AM51:AY51"/>
    <mergeCell ref="AZ51:BD51"/>
    <mergeCell ref="BE51:BI52"/>
    <mergeCell ref="BJ51:CG52"/>
    <mergeCell ref="AZ52:BD52"/>
    <mergeCell ref="AM52:AY52"/>
    <mergeCell ref="AM53:AY53"/>
    <mergeCell ref="AZ53:BD53"/>
    <mergeCell ref="BE53:BI53"/>
    <mergeCell ref="BJ53:BT53"/>
    <mergeCell ref="BU53:BX53"/>
    <mergeCell ref="BY53:CA53"/>
    <mergeCell ref="BW73:CD73"/>
    <mergeCell ref="CE73:CG73"/>
    <mergeCell ref="BU72:BV72"/>
    <mergeCell ref="BW72:CD72"/>
    <mergeCell ref="CE72:CG72"/>
    <mergeCell ref="BE73:BK73"/>
    <mergeCell ref="BL73:BM73"/>
    <mergeCell ref="BN73:BT73"/>
    <mergeCell ref="BU73:BV73"/>
    <mergeCell ref="BC71:BD71"/>
    <mergeCell ref="B72:J72"/>
    <mergeCell ref="K72:Q72"/>
    <mergeCell ref="R72:AK72"/>
    <mergeCell ref="BC72:BD72"/>
    <mergeCell ref="B75:J75"/>
    <mergeCell ref="K75:Q75"/>
    <mergeCell ref="R75:AK75"/>
    <mergeCell ref="AV75:BB75"/>
    <mergeCell ref="BC75:BD75"/>
    <mergeCell ref="B76:J76"/>
    <mergeCell ref="K76:Q76"/>
    <mergeCell ref="R76:AK76"/>
    <mergeCell ref="AM76:AU76"/>
    <mergeCell ref="AV76:BD76"/>
    <mergeCell ref="B77:J77"/>
    <mergeCell ref="K77:Q77"/>
    <mergeCell ref="R77:AK77"/>
    <mergeCell ref="B78:J78"/>
    <mergeCell ref="K78:Q78"/>
    <mergeCell ref="R78:AK78"/>
    <mergeCell ref="AZ55:BD55"/>
    <mergeCell ref="A56:A78"/>
    <mergeCell ref="B56:AK56"/>
    <mergeCell ref="AZ56:BD56"/>
    <mergeCell ref="AZ57:BD57"/>
    <mergeCell ref="R61:AK61"/>
    <mergeCell ref="R67:AK67"/>
    <mergeCell ref="AL60:AL65"/>
    <mergeCell ref="AM61:AY65"/>
    <mergeCell ref="B70:J70"/>
    <mergeCell ref="K70:Q70"/>
    <mergeCell ref="R70:AK70"/>
    <mergeCell ref="B71:J71"/>
    <mergeCell ref="K71:Q71"/>
    <mergeCell ref="R71:AK71"/>
    <mergeCell ref="AM71:AU75"/>
    <mergeCell ref="AV71:BB71"/>
    <mergeCell ref="AV72:BB72"/>
    <mergeCell ref="AV73:BB73"/>
    <mergeCell ref="B73:J73"/>
    <mergeCell ref="K73:Q73"/>
    <mergeCell ref="R73:AK73"/>
    <mergeCell ref="BC73:BD73"/>
    <mergeCell ref="B74:J74"/>
    <mergeCell ref="K74:Q74"/>
    <mergeCell ref="BW74:CD74"/>
    <mergeCell ref="CE74:CG74"/>
    <mergeCell ref="R74:AK74"/>
    <mergeCell ref="AV74:BB74"/>
    <mergeCell ref="BC74:BD74"/>
    <mergeCell ref="BE74:BK74"/>
    <mergeCell ref="BL74:BM74"/>
    <mergeCell ref="BN74:BT74"/>
    <mergeCell ref="BU74:BV74"/>
    <mergeCell ref="BN76:BV76"/>
    <mergeCell ref="BW76:CG76"/>
    <mergeCell ref="BE75:BK75"/>
    <mergeCell ref="BL75:BM75"/>
    <mergeCell ref="BN75:BT75"/>
    <mergeCell ref="BU75:BV75"/>
    <mergeCell ref="BW75:CD75"/>
    <mergeCell ref="CE75:CG75"/>
    <mergeCell ref="BE76:BM76"/>
    <mergeCell ref="B79:J79"/>
    <mergeCell ref="B80:J80"/>
    <mergeCell ref="K80:Q80"/>
    <mergeCell ref="R80:AK80"/>
    <mergeCell ref="AM77:AU80"/>
    <mergeCell ref="AV77:BD80"/>
    <mergeCell ref="BE77:BM80"/>
    <mergeCell ref="BN77:BV80"/>
    <mergeCell ref="BW77:CG80"/>
    <mergeCell ref="K79:Q79"/>
    <mergeCell ref="R79:AK79"/>
    <mergeCell ref="CI1:DW1"/>
    <mergeCell ref="CI2:DW2"/>
    <mergeCell ref="DX2:DX78"/>
    <mergeCell ref="CI3:DW80"/>
    <mergeCell ref="CH30:CH40"/>
    <mergeCell ref="CH42:CH58"/>
    <mergeCell ref="CH60:CH65"/>
    <mergeCell ref="CH67:CH78"/>
    <mergeCell ref="B3:M3"/>
    <mergeCell ref="N3:Y3"/>
    <mergeCell ref="B4:M4"/>
    <mergeCell ref="N4:Y4"/>
    <mergeCell ref="N14:T14"/>
    <mergeCell ref="U14:Y14"/>
    <mergeCell ref="Z14:AF14"/>
    <mergeCell ref="AG14:AK14"/>
    <mergeCell ref="B14:H14"/>
    <mergeCell ref="B15:H15"/>
    <mergeCell ref="N15:T15"/>
    <mergeCell ref="U15:Y15"/>
    <mergeCell ref="Z15:AF15"/>
    <mergeCell ref="AG15:AK15"/>
    <mergeCell ref="B16:AK16"/>
    <mergeCell ref="AM47:AY47"/>
    <mergeCell ref="AZ47:BD47"/>
    <mergeCell ref="BE47:BI47"/>
    <mergeCell ref="BJ47:BT47"/>
    <mergeCell ref="BU47:BX47"/>
    <mergeCell ref="BY47:CA47"/>
    <mergeCell ref="CB47:CD47"/>
    <mergeCell ref="CE47:CG47"/>
    <mergeCell ref="AZ61:BN61"/>
    <mergeCell ref="AZ62:BN62"/>
    <mergeCell ref="AZ63:BN63"/>
    <mergeCell ref="BO63:CG63"/>
    <mergeCell ref="AZ64:BN64"/>
    <mergeCell ref="BO64:CG64"/>
    <mergeCell ref="AZ65:BN65"/>
    <mergeCell ref="AI44:AJ44"/>
    <mergeCell ref="AI45:AJ45"/>
    <mergeCell ref="M45:M46"/>
    <mergeCell ref="N46:Y47"/>
    <mergeCell ref="Y48:Y49"/>
    <mergeCell ref="N50:Y51"/>
    <mergeCell ref="M51:M52"/>
    <mergeCell ref="N52:N53"/>
    <mergeCell ref="Y52:Y53"/>
    <mergeCell ref="B45:B46"/>
    <mergeCell ref="B47:M47"/>
    <mergeCell ref="M48:M49"/>
    <mergeCell ref="N48:N49"/>
    <mergeCell ref="B50:M50"/>
    <mergeCell ref="B53:M53"/>
    <mergeCell ref="B54:M54"/>
    <mergeCell ref="AG31:AK31"/>
    <mergeCell ref="AL33:AL40"/>
    <mergeCell ref="AI36:AK36"/>
    <mergeCell ref="AI37:AK37"/>
    <mergeCell ref="AI38:AK38"/>
    <mergeCell ref="AI39:AK39"/>
    <mergeCell ref="AL42:AL54"/>
    <mergeCell ref="A42:A54"/>
    <mergeCell ref="B48:B49"/>
    <mergeCell ref="B51:B52"/>
    <mergeCell ref="B44:M44"/>
    <mergeCell ref="N44:N45"/>
    <mergeCell ref="Y44:Y45"/>
    <mergeCell ref="Z44:AH44"/>
    <mergeCell ref="Z45:AH45"/>
    <mergeCell ref="Z46:AH46"/>
    <mergeCell ref="Z47:AH47"/>
    <mergeCell ref="Z50:AH50"/>
    <mergeCell ref="Z51:AK52"/>
    <mergeCell ref="Z53:AK54"/>
    <mergeCell ref="AI46:AJ46"/>
    <mergeCell ref="AI47:AJ47"/>
    <mergeCell ref="Z48:AH48"/>
    <mergeCell ref="AI48:AJ48"/>
    <mergeCell ref="Z49:AH49"/>
    <mergeCell ref="AI49:AJ49"/>
    <mergeCell ref="AI50:AJ50"/>
    <mergeCell ref="BE56:BI56"/>
    <mergeCell ref="BJ56:BT56"/>
    <mergeCell ref="BU56:BX56"/>
    <mergeCell ref="BY56:CA56"/>
    <mergeCell ref="CB56:CD56"/>
    <mergeCell ref="CE56:CG56"/>
    <mergeCell ref="CB53:CD53"/>
    <mergeCell ref="CE53:CG53"/>
    <mergeCell ref="AM54:AY54"/>
    <mergeCell ref="AZ54:BD54"/>
    <mergeCell ref="BE54:BI55"/>
    <mergeCell ref="BJ54:CG55"/>
    <mergeCell ref="B55:AK55"/>
    <mergeCell ref="AM56:AY56"/>
    <mergeCell ref="AM57:AY57"/>
    <mergeCell ref="R57:AK57"/>
    <mergeCell ref="B58:J58"/>
    <mergeCell ref="K58:Q58"/>
    <mergeCell ref="R58:AK58"/>
    <mergeCell ref="AM58:AY58"/>
    <mergeCell ref="AZ58:BD58"/>
    <mergeCell ref="B59:J59"/>
    <mergeCell ref="K59:Q59"/>
    <mergeCell ref="R59:AK59"/>
    <mergeCell ref="B60:J60"/>
    <mergeCell ref="K60:Q60"/>
    <mergeCell ref="R60:AK60"/>
    <mergeCell ref="AM55:AY55"/>
    <mergeCell ref="AM60:AY60"/>
    <mergeCell ref="B61:J61"/>
    <mergeCell ref="K61:Q61"/>
    <mergeCell ref="B57:J57"/>
    <mergeCell ref="B62:J62"/>
    <mergeCell ref="K62:Q62"/>
    <mergeCell ref="K57:Q57"/>
    <mergeCell ref="BE57:BI58"/>
    <mergeCell ref="BJ57:CG58"/>
    <mergeCell ref="AM59:CG59"/>
    <mergeCell ref="AZ60:CG60"/>
    <mergeCell ref="BO61:CG61"/>
    <mergeCell ref="R62:AK62"/>
    <mergeCell ref="BO62:CG62"/>
    <mergeCell ref="B63:J63"/>
    <mergeCell ref="K63:Q63"/>
    <mergeCell ref="R63:AK63"/>
    <mergeCell ref="B64:J64"/>
    <mergeCell ref="K64:Q64"/>
    <mergeCell ref="R64:AK64"/>
    <mergeCell ref="B65:J65"/>
    <mergeCell ref="K65:Q65"/>
    <mergeCell ref="R65:AK65"/>
    <mergeCell ref="B66:J66"/>
    <mergeCell ref="K66:Q66"/>
    <mergeCell ref="R66:AK66"/>
    <mergeCell ref="B67:J67"/>
    <mergeCell ref="K67:Q67"/>
    <mergeCell ref="AL56:AL58"/>
    <mergeCell ref="AL67:AL78"/>
    <mergeCell ref="B68:J68"/>
    <mergeCell ref="K68:Q68"/>
    <mergeCell ref="AM69:AU70"/>
    <mergeCell ref="AV69:BD70"/>
    <mergeCell ref="BE69:BM70"/>
    <mergeCell ref="BN69:BV70"/>
    <mergeCell ref="BW69:CG70"/>
    <mergeCell ref="BO65:CG65"/>
    <mergeCell ref="AM66:CG66"/>
    <mergeCell ref="AM67:CG68"/>
    <mergeCell ref="R68:AK68"/>
    <mergeCell ref="B69:J69"/>
    <mergeCell ref="K69:Q69"/>
    <mergeCell ref="R69:AK69"/>
    <mergeCell ref="BL72:BM72"/>
    <mergeCell ref="BN72:BT72"/>
    <mergeCell ref="BE71:BK71"/>
    <mergeCell ref="BL71:BM71"/>
    <mergeCell ref="BN71:BT71"/>
    <mergeCell ref="BU71:BV71"/>
    <mergeCell ref="BW71:CD71"/>
    <mergeCell ref="CE71:CG71"/>
    <mergeCell ref="BE72:BK72"/>
  </mergeCells>
  <dataValidations>
    <dataValidation type="list" allowBlank="1" sqref="B5">
      <formula1>Lycantropie!$A$2:$A$75</formula1>
    </dataValidation>
    <dataValidation type="list" allowBlank="1" sqref="N3">
      <formula1>Lycantropie!$L$2:$L$999</formula1>
    </dataValidation>
    <dataValidation type="list" allowBlank="1" sqref="B36:B40">
      <formula1>Tableau!$F$2:$F$31</formula1>
    </dataValidation>
    <dataValidation type="list" allowBlank="1" sqref="N5">
      <formula1>Lycantropie!$O$2:$O$999</formula1>
    </dataValidation>
    <dataValidation type="list" allowBlank="1" sqref="N7">
      <formula1>Tableau!$A$2:$A$29</formula1>
    </dataValidation>
    <dataValidation type="list" allowBlank="1" sqref="AM44:AM58">
      <formula1>Tableau!$I$3:$I$999</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1.75"/>
    <col customWidth="1" min="2" max="2" width="1.38"/>
    <col customWidth="1" min="3" max="3" width="28.88"/>
    <col customWidth="1" min="4" max="4" width="43.38"/>
    <col customWidth="1" min="5" max="5" width="1.38"/>
    <col customWidth="1" min="6" max="6" width="23.75"/>
    <col customWidth="1" min="7" max="7" width="5.75"/>
    <col customWidth="1" min="8" max="8" width="1.38"/>
    <col customWidth="1" min="9" max="9" width="31.75"/>
    <col customWidth="1" min="10" max="10" width="12.13"/>
    <col customWidth="1" min="11" max="11" width="1.38"/>
    <col customWidth="1" min="12" max="26" width="31.75"/>
  </cols>
  <sheetData>
    <row r="1">
      <c r="A1" s="92" t="s">
        <v>13</v>
      </c>
      <c r="B1" s="93"/>
      <c r="C1" s="94" t="s">
        <v>112</v>
      </c>
      <c r="D1" s="4"/>
      <c r="E1" s="93"/>
      <c r="F1" s="94" t="s">
        <v>84</v>
      </c>
      <c r="G1" s="4"/>
      <c r="H1" s="93"/>
      <c r="I1" s="94" t="s">
        <v>113</v>
      </c>
      <c r="J1" s="4"/>
      <c r="K1" s="93"/>
      <c r="L1" s="95"/>
      <c r="M1" s="93"/>
      <c r="N1" s="93"/>
      <c r="O1" s="93"/>
      <c r="P1" s="93"/>
      <c r="Q1" s="93"/>
      <c r="R1" s="93"/>
      <c r="S1" s="93"/>
      <c r="T1" s="93"/>
      <c r="U1" s="93"/>
      <c r="V1" s="93"/>
      <c r="W1" s="93"/>
      <c r="X1" s="93"/>
      <c r="Y1" s="93"/>
      <c r="Z1" s="93"/>
    </row>
    <row r="2">
      <c r="A2" s="96" t="s">
        <v>114</v>
      </c>
      <c r="B2" s="93"/>
      <c r="C2" s="96" t="s">
        <v>0</v>
      </c>
      <c r="D2" s="96" t="s">
        <v>115</v>
      </c>
      <c r="E2" s="93"/>
      <c r="F2" s="96" t="s">
        <v>116</v>
      </c>
      <c r="G2" s="97">
        <v>1.0</v>
      </c>
      <c r="H2" s="93"/>
      <c r="I2" s="98" t="s">
        <v>117</v>
      </c>
      <c r="J2" s="4"/>
      <c r="K2" s="93"/>
      <c r="L2" s="95"/>
      <c r="M2" s="93"/>
      <c r="N2" s="93"/>
      <c r="O2" s="93"/>
      <c r="P2" s="93"/>
      <c r="Q2" s="93"/>
      <c r="R2" s="93"/>
      <c r="S2" s="93"/>
      <c r="T2" s="93"/>
      <c r="U2" s="93"/>
      <c r="V2" s="93"/>
      <c r="W2" s="93"/>
      <c r="X2" s="93"/>
      <c r="Y2" s="93"/>
      <c r="Z2" s="93"/>
    </row>
    <row r="3">
      <c r="A3" s="96" t="s">
        <v>118</v>
      </c>
      <c r="B3" s="93"/>
      <c r="C3" s="99" t="s">
        <v>119</v>
      </c>
      <c r="D3" s="100" t="s">
        <v>120</v>
      </c>
      <c r="E3" s="93"/>
      <c r="F3" s="96" t="s">
        <v>121</v>
      </c>
      <c r="G3" s="97">
        <v>1.0</v>
      </c>
      <c r="H3" s="93"/>
      <c r="I3" s="96" t="s">
        <v>122</v>
      </c>
      <c r="J3" s="97">
        <v>-1.0</v>
      </c>
      <c r="K3" s="93"/>
      <c r="L3" s="95"/>
      <c r="M3" s="93"/>
      <c r="N3" s="93"/>
      <c r="O3" s="93"/>
      <c r="P3" s="93"/>
      <c r="Q3" s="93"/>
      <c r="R3" s="93"/>
      <c r="S3" s="93"/>
      <c r="T3" s="93"/>
      <c r="U3" s="93"/>
      <c r="V3" s="93"/>
      <c r="W3" s="93"/>
      <c r="X3" s="93"/>
      <c r="Y3" s="93"/>
      <c r="Z3" s="93"/>
    </row>
    <row r="4">
      <c r="A4" s="96" t="s">
        <v>123</v>
      </c>
      <c r="B4" s="93"/>
      <c r="C4" s="96" t="s">
        <v>124</v>
      </c>
      <c r="D4" s="100" t="s">
        <v>125</v>
      </c>
      <c r="E4" s="93"/>
      <c r="F4" s="96" t="s">
        <v>126</v>
      </c>
      <c r="G4" s="97">
        <v>1.0</v>
      </c>
      <c r="H4" s="93"/>
      <c r="I4" s="96" t="s">
        <v>127</v>
      </c>
      <c r="J4" s="97">
        <v>1.0</v>
      </c>
      <c r="K4" s="93"/>
      <c r="L4" s="95"/>
      <c r="M4" s="93"/>
      <c r="N4" s="93"/>
      <c r="O4" s="93"/>
      <c r="P4" s="93"/>
      <c r="Q4" s="93"/>
      <c r="R4" s="93"/>
      <c r="S4" s="93"/>
      <c r="T4" s="93"/>
      <c r="U4" s="93"/>
      <c r="V4" s="93"/>
      <c r="W4" s="93"/>
      <c r="X4" s="93"/>
      <c r="Y4" s="93"/>
      <c r="Z4" s="93"/>
    </row>
    <row r="5">
      <c r="A5" s="96" t="s">
        <v>128</v>
      </c>
      <c r="B5" s="93"/>
      <c r="C5" s="96" t="s">
        <v>129</v>
      </c>
      <c r="D5" s="100" t="s">
        <v>130</v>
      </c>
      <c r="E5" s="93"/>
      <c r="F5" s="96" t="s">
        <v>131</v>
      </c>
      <c r="G5" s="97">
        <v>1.0</v>
      </c>
      <c r="H5" s="93"/>
      <c r="I5" s="96" t="s">
        <v>132</v>
      </c>
      <c r="J5" s="97">
        <v>-3.0</v>
      </c>
      <c r="K5" s="93"/>
      <c r="L5" s="95"/>
      <c r="M5" s="93"/>
      <c r="N5" s="93"/>
      <c r="O5" s="93"/>
      <c r="P5" s="93"/>
      <c r="Q5" s="93"/>
      <c r="R5" s="93"/>
      <c r="S5" s="93"/>
      <c r="T5" s="93"/>
      <c r="U5" s="93"/>
      <c r="V5" s="93"/>
      <c r="W5" s="93"/>
      <c r="X5" s="93"/>
      <c r="Y5" s="93"/>
      <c r="Z5" s="93"/>
    </row>
    <row r="6">
      <c r="A6" s="96" t="s">
        <v>133</v>
      </c>
      <c r="B6" s="93"/>
      <c r="C6" s="96" t="s">
        <v>134</v>
      </c>
      <c r="D6" s="100" t="s">
        <v>135</v>
      </c>
      <c r="E6" s="93"/>
      <c r="F6" s="96" t="s">
        <v>136</v>
      </c>
      <c r="G6" s="97">
        <v>1.0</v>
      </c>
      <c r="H6" s="93"/>
      <c r="I6" s="96" t="s">
        <v>137</v>
      </c>
      <c r="J6" s="97">
        <v>-1.0</v>
      </c>
      <c r="K6" s="93"/>
      <c r="L6" s="95"/>
      <c r="M6" s="93"/>
      <c r="N6" s="93"/>
      <c r="O6" s="93"/>
      <c r="P6" s="93"/>
      <c r="Q6" s="93"/>
      <c r="R6" s="93"/>
      <c r="S6" s="93"/>
      <c r="T6" s="93"/>
      <c r="U6" s="93"/>
      <c r="V6" s="93"/>
      <c r="W6" s="93"/>
      <c r="X6" s="93"/>
      <c r="Y6" s="93"/>
      <c r="Z6" s="93"/>
    </row>
    <row r="7">
      <c r="A7" s="96" t="s">
        <v>138</v>
      </c>
      <c r="B7" s="93"/>
      <c r="C7" s="96" t="s">
        <v>139</v>
      </c>
      <c r="D7" s="100" t="s">
        <v>140</v>
      </c>
      <c r="E7" s="93"/>
      <c r="F7" s="96" t="s">
        <v>141</v>
      </c>
      <c r="G7" s="97">
        <v>1.0</v>
      </c>
      <c r="H7" s="93"/>
      <c r="I7" s="96" t="s">
        <v>142</v>
      </c>
      <c r="J7" s="97">
        <v>3.0</v>
      </c>
      <c r="K7" s="93"/>
      <c r="L7" s="95"/>
      <c r="M7" s="93"/>
      <c r="N7" s="93"/>
      <c r="O7" s="93"/>
      <c r="P7" s="93"/>
      <c r="Q7" s="93"/>
      <c r="R7" s="93"/>
      <c r="S7" s="93"/>
      <c r="T7" s="93"/>
      <c r="U7" s="93"/>
      <c r="V7" s="93"/>
      <c r="W7" s="93"/>
      <c r="X7" s="93"/>
      <c r="Y7" s="93"/>
      <c r="Z7" s="93"/>
    </row>
    <row r="8">
      <c r="A8" s="96" t="s">
        <v>143</v>
      </c>
      <c r="B8" s="93"/>
      <c r="C8" s="101"/>
      <c r="D8" s="101"/>
      <c r="E8" s="93"/>
      <c r="F8" s="96" t="s">
        <v>144</v>
      </c>
      <c r="G8" s="97">
        <v>1.0</v>
      </c>
      <c r="H8" s="93"/>
      <c r="I8" s="96" t="s">
        <v>145</v>
      </c>
      <c r="J8" s="97">
        <v>-1.0</v>
      </c>
      <c r="K8" s="93"/>
      <c r="L8" s="95"/>
      <c r="M8" s="93"/>
      <c r="N8" s="93"/>
      <c r="O8" s="93"/>
      <c r="P8" s="93"/>
      <c r="Q8" s="93"/>
      <c r="R8" s="93"/>
      <c r="S8" s="93"/>
      <c r="T8" s="93"/>
      <c r="U8" s="93"/>
      <c r="V8" s="93"/>
      <c r="W8" s="93"/>
      <c r="X8" s="93"/>
      <c r="Y8" s="93"/>
      <c r="Z8" s="93"/>
    </row>
    <row r="9">
      <c r="A9" s="96" t="s">
        <v>146</v>
      </c>
      <c r="B9" s="93"/>
      <c r="C9" s="101"/>
      <c r="D9" s="101"/>
      <c r="E9" s="93"/>
      <c r="F9" s="96" t="s">
        <v>147</v>
      </c>
      <c r="G9" s="97">
        <v>1.0</v>
      </c>
      <c r="H9" s="93"/>
      <c r="I9" s="96" t="s">
        <v>148</v>
      </c>
      <c r="J9" s="97">
        <v>2.0</v>
      </c>
      <c r="K9" s="93"/>
      <c r="L9" s="95"/>
      <c r="M9" s="93"/>
      <c r="N9" s="93"/>
      <c r="O9" s="93"/>
      <c r="P9" s="93"/>
      <c r="Q9" s="93"/>
      <c r="R9" s="93"/>
      <c r="S9" s="93"/>
      <c r="T9" s="93"/>
      <c r="U9" s="93"/>
      <c r="V9" s="93"/>
      <c r="W9" s="93"/>
      <c r="X9" s="93"/>
      <c r="Y9" s="93"/>
      <c r="Z9" s="93"/>
    </row>
    <row r="10">
      <c r="A10" s="96" t="s">
        <v>149</v>
      </c>
      <c r="B10" s="93"/>
      <c r="C10" s="96" t="s">
        <v>150</v>
      </c>
      <c r="D10" s="101"/>
      <c r="E10" s="93"/>
      <c r="F10" s="96" t="s">
        <v>151</v>
      </c>
      <c r="G10" s="97">
        <v>1.0</v>
      </c>
      <c r="H10" s="93"/>
      <c r="I10" s="96" t="s">
        <v>152</v>
      </c>
      <c r="J10" s="97">
        <v>-3.0</v>
      </c>
      <c r="K10" s="93"/>
      <c r="L10" s="95"/>
      <c r="M10" s="93"/>
      <c r="N10" s="93"/>
      <c r="O10" s="93"/>
      <c r="P10" s="93"/>
      <c r="Q10" s="93"/>
      <c r="R10" s="93"/>
      <c r="S10" s="93"/>
      <c r="T10" s="93"/>
      <c r="U10" s="93"/>
      <c r="V10" s="93"/>
      <c r="W10" s="93"/>
      <c r="X10" s="93"/>
      <c r="Y10" s="93"/>
      <c r="Z10" s="93"/>
    </row>
    <row r="11">
      <c r="A11" s="96" t="s">
        <v>153</v>
      </c>
      <c r="B11" s="93"/>
      <c r="C11" s="96" t="s">
        <v>154</v>
      </c>
      <c r="D11" s="101"/>
      <c r="E11" s="93"/>
      <c r="F11" s="96" t="s">
        <v>155</v>
      </c>
      <c r="G11" s="97">
        <v>1.0</v>
      </c>
      <c r="H11" s="93"/>
      <c r="I11" s="96" t="s">
        <v>156</v>
      </c>
      <c r="J11" s="97">
        <v>-2.0</v>
      </c>
      <c r="K11" s="93"/>
      <c r="L11" s="95"/>
      <c r="M11" s="93"/>
      <c r="N11" s="93"/>
      <c r="O11" s="93"/>
      <c r="P11" s="93"/>
      <c r="Q11" s="93"/>
      <c r="R11" s="93"/>
      <c r="S11" s="93"/>
      <c r="T11" s="93"/>
      <c r="U11" s="93"/>
      <c r="V11" s="93"/>
      <c r="W11" s="93"/>
      <c r="X11" s="93"/>
      <c r="Y11" s="93"/>
      <c r="Z11" s="93"/>
    </row>
    <row r="12">
      <c r="A12" s="96" t="s">
        <v>157</v>
      </c>
      <c r="B12" s="93"/>
      <c r="C12" s="96" t="s">
        <v>158</v>
      </c>
      <c r="D12" s="101"/>
      <c r="E12" s="93"/>
      <c r="F12" s="96" t="s">
        <v>110</v>
      </c>
      <c r="G12" s="97">
        <v>1.0</v>
      </c>
      <c r="H12" s="93"/>
      <c r="I12" s="96" t="s">
        <v>159</v>
      </c>
      <c r="J12" s="97">
        <v>2.0</v>
      </c>
      <c r="K12" s="93"/>
      <c r="L12" s="95"/>
      <c r="M12" s="93"/>
      <c r="N12" s="93"/>
      <c r="O12" s="93"/>
      <c r="P12" s="93"/>
      <c r="Q12" s="93"/>
      <c r="R12" s="93"/>
      <c r="S12" s="93"/>
      <c r="T12" s="93"/>
      <c r="U12" s="93"/>
      <c r="V12" s="93"/>
      <c r="W12" s="93"/>
      <c r="X12" s="93"/>
      <c r="Y12" s="93"/>
      <c r="Z12" s="93"/>
    </row>
    <row r="13">
      <c r="A13" s="96" t="s">
        <v>160</v>
      </c>
      <c r="B13" s="93"/>
      <c r="C13" s="96" t="s">
        <v>161</v>
      </c>
      <c r="D13" s="101"/>
      <c r="E13" s="93"/>
      <c r="F13" s="96" t="s">
        <v>162</v>
      </c>
      <c r="G13" s="97">
        <v>1.0</v>
      </c>
      <c r="H13" s="93"/>
      <c r="I13" s="96" t="s">
        <v>163</v>
      </c>
      <c r="J13" s="97">
        <v>-6.0</v>
      </c>
      <c r="K13" s="93"/>
      <c r="L13" s="95"/>
      <c r="M13" s="93"/>
      <c r="N13" s="93"/>
      <c r="O13" s="93"/>
      <c r="P13" s="93"/>
      <c r="Q13" s="93"/>
      <c r="R13" s="93"/>
      <c r="S13" s="93"/>
      <c r="T13" s="93"/>
      <c r="U13" s="93"/>
      <c r="V13" s="93"/>
      <c r="W13" s="93"/>
      <c r="X13" s="93"/>
      <c r="Y13" s="93"/>
      <c r="Z13" s="93"/>
    </row>
    <row r="14">
      <c r="A14" s="96" t="s">
        <v>164</v>
      </c>
      <c r="B14" s="93"/>
      <c r="C14" s="101"/>
      <c r="D14" s="101"/>
      <c r="E14" s="93"/>
      <c r="F14" s="96"/>
      <c r="G14" s="97"/>
      <c r="H14" s="93"/>
      <c r="I14" s="96" t="s">
        <v>165</v>
      </c>
      <c r="J14" s="97">
        <v>1.0</v>
      </c>
      <c r="K14" s="93"/>
      <c r="L14" s="95"/>
      <c r="M14" s="93"/>
      <c r="N14" s="93"/>
      <c r="O14" s="93"/>
      <c r="P14" s="93"/>
      <c r="Q14" s="93"/>
      <c r="R14" s="93"/>
      <c r="S14" s="93"/>
      <c r="T14" s="93"/>
      <c r="U14" s="93"/>
      <c r="V14" s="93"/>
      <c r="W14" s="93"/>
      <c r="X14" s="93"/>
      <c r="Y14" s="93"/>
      <c r="Z14" s="93"/>
    </row>
    <row r="15">
      <c r="A15" s="96"/>
      <c r="B15" s="93"/>
      <c r="C15" s="101"/>
      <c r="D15" s="101"/>
      <c r="E15" s="93"/>
      <c r="F15" s="96"/>
      <c r="G15" s="97"/>
      <c r="H15" s="93"/>
      <c r="I15" s="96" t="s">
        <v>166</v>
      </c>
      <c r="J15" s="97">
        <v>-3.0</v>
      </c>
      <c r="K15" s="93"/>
      <c r="L15" s="95"/>
      <c r="M15" s="93"/>
      <c r="N15" s="93"/>
      <c r="O15" s="93"/>
      <c r="P15" s="93"/>
      <c r="Q15" s="93"/>
      <c r="R15" s="93"/>
      <c r="S15" s="93"/>
      <c r="T15" s="93"/>
      <c r="U15" s="93"/>
      <c r="V15" s="93"/>
      <c r="W15" s="93"/>
      <c r="X15" s="93"/>
      <c r="Y15" s="93"/>
      <c r="Z15" s="93"/>
    </row>
    <row r="16">
      <c r="A16" s="96"/>
      <c r="B16" s="93"/>
      <c r="C16" s="93"/>
      <c r="D16" s="101"/>
      <c r="E16" s="93"/>
      <c r="F16" s="96"/>
      <c r="G16" s="97"/>
      <c r="H16" s="93"/>
      <c r="I16" s="96" t="s">
        <v>167</v>
      </c>
      <c r="J16" s="97">
        <v>-3.0</v>
      </c>
      <c r="K16" s="93"/>
      <c r="L16" s="95"/>
      <c r="M16" s="93"/>
      <c r="N16" s="93"/>
      <c r="O16" s="93"/>
      <c r="P16" s="93"/>
      <c r="Q16" s="93"/>
      <c r="R16" s="93"/>
      <c r="S16" s="93"/>
      <c r="T16" s="93"/>
      <c r="U16" s="93"/>
      <c r="V16" s="93"/>
      <c r="W16" s="93"/>
      <c r="X16" s="93"/>
      <c r="Y16" s="93"/>
      <c r="Z16" s="93"/>
    </row>
    <row r="17">
      <c r="A17" s="96"/>
      <c r="B17" s="93"/>
      <c r="C17" s="93"/>
      <c r="D17" s="101"/>
      <c r="E17" s="93"/>
      <c r="F17" s="96"/>
      <c r="G17" s="97"/>
      <c r="H17" s="93"/>
      <c r="I17" s="96" t="s">
        <v>168</v>
      </c>
      <c r="J17" s="97">
        <v>1.0</v>
      </c>
      <c r="K17" s="93"/>
      <c r="L17" s="93"/>
      <c r="M17" s="93"/>
      <c r="N17" s="93"/>
      <c r="O17" s="93"/>
      <c r="P17" s="93"/>
      <c r="Q17" s="93"/>
      <c r="R17" s="93"/>
      <c r="S17" s="93"/>
      <c r="T17" s="93"/>
      <c r="U17" s="93"/>
      <c r="V17" s="93"/>
      <c r="W17" s="93"/>
      <c r="X17" s="93"/>
      <c r="Y17" s="93"/>
      <c r="Z17" s="93"/>
    </row>
    <row r="18">
      <c r="A18" s="96"/>
      <c r="B18" s="93"/>
      <c r="C18" s="93"/>
      <c r="D18" s="101"/>
      <c r="E18" s="93"/>
      <c r="F18" s="96"/>
      <c r="G18" s="97"/>
      <c r="H18" s="93"/>
      <c r="I18" s="96" t="s">
        <v>169</v>
      </c>
      <c r="J18" s="97">
        <v>2.0</v>
      </c>
      <c r="K18" s="93"/>
      <c r="L18" s="93"/>
      <c r="M18" s="93"/>
      <c r="N18" s="93"/>
      <c r="O18" s="93"/>
      <c r="P18" s="93"/>
      <c r="Q18" s="93"/>
      <c r="R18" s="93"/>
      <c r="S18" s="93"/>
      <c r="T18" s="93"/>
      <c r="U18" s="93"/>
      <c r="V18" s="93"/>
      <c r="W18" s="93"/>
      <c r="X18" s="93"/>
      <c r="Y18" s="93"/>
      <c r="Z18" s="93"/>
    </row>
    <row r="19">
      <c r="A19" s="96"/>
      <c r="B19" s="93"/>
      <c r="C19" s="93"/>
      <c r="D19" s="101"/>
      <c r="E19" s="93"/>
      <c r="F19" s="96"/>
      <c r="G19" s="97"/>
      <c r="H19" s="93"/>
      <c r="I19" s="96" t="s">
        <v>170</v>
      </c>
      <c r="J19" s="97">
        <v>3.0</v>
      </c>
      <c r="K19" s="93"/>
      <c r="L19" s="93"/>
      <c r="M19" s="93"/>
      <c r="N19" s="93"/>
      <c r="O19" s="93"/>
      <c r="P19" s="93"/>
      <c r="Q19" s="93"/>
      <c r="R19" s="93"/>
      <c r="S19" s="93"/>
      <c r="T19" s="93"/>
      <c r="U19" s="93"/>
      <c r="V19" s="93"/>
      <c r="W19" s="93"/>
      <c r="X19" s="93"/>
      <c r="Y19" s="93"/>
      <c r="Z19" s="93"/>
    </row>
    <row r="20">
      <c r="A20" s="96"/>
      <c r="B20" s="93"/>
      <c r="C20" s="93"/>
      <c r="D20" s="101"/>
      <c r="E20" s="93"/>
      <c r="F20" s="96"/>
      <c r="G20" s="97"/>
      <c r="H20" s="93"/>
      <c r="I20" s="96" t="s">
        <v>171</v>
      </c>
      <c r="J20" s="97">
        <v>-3.0</v>
      </c>
      <c r="K20" s="93"/>
      <c r="L20" s="93"/>
      <c r="M20" s="93"/>
      <c r="N20" s="93"/>
      <c r="O20" s="93"/>
      <c r="P20" s="93"/>
      <c r="Q20" s="93"/>
      <c r="R20" s="93"/>
      <c r="S20" s="93"/>
      <c r="T20" s="93"/>
      <c r="U20" s="93"/>
      <c r="V20" s="93"/>
      <c r="W20" s="93"/>
      <c r="X20" s="93"/>
      <c r="Y20" s="93"/>
      <c r="Z20" s="93"/>
    </row>
    <row r="21">
      <c r="A21" s="96"/>
      <c r="B21" s="93"/>
      <c r="C21" s="93"/>
      <c r="D21" s="101"/>
      <c r="E21" s="93"/>
      <c r="F21" s="96"/>
      <c r="G21" s="97"/>
      <c r="H21" s="93"/>
      <c r="I21" s="96" t="s">
        <v>172</v>
      </c>
      <c r="J21" s="97">
        <v>3.0</v>
      </c>
      <c r="K21" s="93"/>
      <c r="L21" s="93"/>
      <c r="M21" s="93"/>
      <c r="N21" s="93"/>
      <c r="O21" s="93"/>
      <c r="P21" s="93"/>
      <c r="Q21" s="93"/>
      <c r="R21" s="93"/>
      <c r="S21" s="93"/>
      <c r="T21" s="93"/>
      <c r="U21" s="93"/>
      <c r="V21" s="93"/>
      <c r="W21" s="93"/>
      <c r="X21" s="93"/>
      <c r="Y21" s="93"/>
      <c r="Z21" s="93"/>
    </row>
    <row r="22" ht="15.75" customHeight="1">
      <c r="A22" s="96"/>
      <c r="B22" s="93"/>
      <c r="C22" s="93"/>
      <c r="D22" s="101"/>
      <c r="E22" s="93"/>
      <c r="F22" s="96"/>
      <c r="G22" s="97"/>
      <c r="H22" s="93"/>
      <c r="I22" s="96" t="s">
        <v>173</v>
      </c>
      <c r="J22" s="97">
        <v>1.0</v>
      </c>
      <c r="K22" s="93"/>
      <c r="L22" s="93"/>
      <c r="M22" s="93"/>
      <c r="N22" s="93"/>
      <c r="O22" s="93"/>
      <c r="P22" s="93"/>
      <c r="Q22" s="93"/>
      <c r="R22" s="93"/>
      <c r="S22" s="93"/>
      <c r="T22" s="93"/>
      <c r="U22" s="93"/>
      <c r="V22" s="93"/>
      <c r="W22" s="93"/>
      <c r="X22" s="93"/>
      <c r="Y22" s="93"/>
      <c r="Z22" s="93"/>
    </row>
    <row r="23" ht="15.75" customHeight="1">
      <c r="A23" s="96"/>
      <c r="B23" s="93"/>
      <c r="C23" s="93"/>
      <c r="D23" s="101"/>
      <c r="E23" s="93"/>
      <c r="F23" s="96"/>
      <c r="G23" s="97"/>
      <c r="H23" s="93"/>
      <c r="I23" s="96" t="s">
        <v>174</v>
      </c>
      <c r="J23" s="97">
        <v>-3.0</v>
      </c>
      <c r="K23" s="93"/>
      <c r="L23" s="93"/>
      <c r="M23" s="93"/>
      <c r="N23" s="93"/>
      <c r="O23" s="93"/>
      <c r="P23" s="93"/>
      <c r="Q23" s="93"/>
      <c r="R23" s="93"/>
      <c r="S23" s="93"/>
      <c r="T23" s="93"/>
      <c r="U23" s="93"/>
      <c r="V23" s="93"/>
      <c r="W23" s="93"/>
      <c r="X23" s="93"/>
      <c r="Y23" s="93"/>
      <c r="Z23" s="93"/>
    </row>
    <row r="24" ht="15.75" customHeight="1">
      <c r="A24" s="96"/>
      <c r="B24" s="93"/>
      <c r="C24" s="93"/>
      <c r="D24" s="101"/>
      <c r="E24" s="93"/>
      <c r="F24" s="96"/>
      <c r="G24" s="97"/>
      <c r="H24" s="93"/>
      <c r="I24" s="96" t="s">
        <v>175</v>
      </c>
      <c r="J24" s="97">
        <v>-4.0</v>
      </c>
      <c r="K24" s="93"/>
      <c r="L24" s="93"/>
      <c r="M24" s="93"/>
      <c r="N24" s="93"/>
      <c r="O24" s="93"/>
      <c r="P24" s="93"/>
      <c r="Q24" s="93"/>
      <c r="R24" s="93"/>
      <c r="S24" s="93"/>
      <c r="T24" s="93"/>
      <c r="U24" s="93"/>
      <c r="V24" s="93"/>
      <c r="W24" s="93"/>
      <c r="X24" s="93"/>
      <c r="Y24" s="93"/>
      <c r="Z24" s="93"/>
    </row>
    <row r="25" ht="15.75" customHeight="1">
      <c r="A25" s="96"/>
      <c r="B25" s="93"/>
      <c r="C25" s="93"/>
      <c r="D25" s="93"/>
      <c r="E25" s="93"/>
      <c r="F25" s="96"/>
      <c r="G25" s="97"/>
      <c r="H25" s="93"/>
      <c r="I25" s="96" t="s">
        <v>176</v>
      </c>
      <c r="J25" s="97">
        <v>-1.0</v>
      </c>
      <c r="K25" s="93"/>
      <c r="L25" s="93"/>
      <c r="M25" s="93"/>
      <c r="N25" s="93"/>
      <c r="O25" s="93"/>
      <c r="P25" s="93"/>
      <c r="Q25" s="93"/>
      <c r="R25" s="93"/>
      <c r="S25" s="93"/>
      <c r="T25" s="93"/>
      <c r="U25" s="93"/>
      <c r="V25" s="93"/>
      <c r="W25" s="93"/>
      <c r="X25" s="93"/>
      <c r="Y25" s="93"/>
      <c r="Z25" s="93"/>
    </row>
    <row r="26" ht="15.75" customHeight="1">
      <c r="A26" s="96"/>
      <c r="B26" s="93"/>
      <c r="C26" s="93"/>
      <c r="D26" s="93"/>
      <c r="E26" s="93"/>
      <c r="F26" s="96"/>
      <c r="G26" s="97"/>
      <c r="H26" s="93"/>
      <c r="I26" s="96" t="s">
        <v>177</v>
      </c>
      <c r="J26" s="97">
        <v>1.0</v>
      </c>
      <c r="K26" s="93"/>
      <c r="L26" s="93"/>
      <c r="M26" s="93"/>
      <c r="N26" s="93"/>
      <c r="O26" s="93"/>
      <c r="P26" s="93"/>
      <c r="Q26" s="93"/>
      <c r="R26" s="93"/>
      <c r="S26" s="93"/>
      <c r="T26" s="93"/>
      <c r="U26" s="93"/>
      <c r="V26" s="93"/>
      <c r="W26" s="93"/>
      <c r="X26" s="93"/>
      <c r="Y26" s="93"/>
      <c r="Z26" s="93"/>
    </row>
    <row r="27" ht="15.75" customHeight="1">
      <c r="A27" s="96"/>
      <c r="B27" s="93"/>
      <c r="C27" s="93"/>
      <c r="D27" s="93"/>
      <c r="E27" s="93"/>
      <c r="F27" s="96"/>
      <c r="G27" s="97"/>
      <c r="H27" s="93"/>
      <c r="I27" s="96" t="s">
        <v>178</v>
      </c>
      <c r="J27" s="97">
        <v>-1.0</v>
      </c>
      <c r="K27" s="93"/>
      <c r="L27" s="93"/>
      <c r="M27" s="93"/>
      <c r="N27" s="93"/>
      <c r="O27" s="93"/>
      <c r="P27" s="93"/>
      <c r="Q27" s="93"/>
      <c r="R27" s="93"/>
      <c r="S27" s="93"/>
      <c r="T27" s="93"/>
      <c r="U27" s="93"/>
      <c r="V27" s="93"/>
      <c r="W27" s="93"/>
      <c r="X27" s="93"/>
      <c r="Y27" s="93"/>
      <c r="Z27" s="93"/>
    </row>
    <row r="28" ht="15.75" customHeight="1">
      <c r="A28" s="96"/>
      <c r="B28" s="93"/>
      <c r="C28" s="93"/>
      <c r="D28" s="93"/>
      <c r="E28" s="93"/>
      <c r="F28" s="96"/>
      <c r="G28" s="97"/>
      <c r="H28" s="93"/>
      <c r="I28" s="96" t="s">
        <v>179</v>
      </c>
      <c r="J28" s="97">
        <v>-1.0</v>
      </c>
      <c r="K28" s="93"/>
      <c r="L28" s="93"/>
      <c r="M28" s="93"/>
      <c r="N28" s="93"/>
      <c r="O28" s="93"/>
      <c r="P28" s="93"/>
      <c r="Q28" s="93"/>
      <c r="R28" s="93"/>
      <c r="S28" s="93"/>
      <c r="T28" s="93"/>
      <c r="U28" s="93"/>
      <c r="V28" s="93"/>
      <c r="W28" s="93"/>
      <c r="X28" s="93"/>
      <c r="Y28" s="93"/>
      <c r="Z28" s="93"/>
    </row>
    <row r="29" ht="15.75" customHeight="1">
      <c r="A29" s="96"/>
      <c r="B29" s="93"/>
      <c r="C29" s="93"/>
      <c r="D29" s="93"/>
      <c r="E29" s="93"/>
      <c r="F29" s="96"/>
      <c r="G29" s="97"/>
      <c r="H29" s="93"/>
      <c r="I29" s="96" t="s">
        <v>180</v>
      </c>
      <c r="J29" s="97">
        <v>2.0</v>
      </c>
      <c r="K29" s="93"/>
      <c r="L29" s="93"/>
      <c r="M29" s="93"/>
      <c r="N29" s="93"/>
      <c r="O29" s="93"/>
      <c r="P29" s="93"/>
      <c r="Q29" s="93"/>
      <c r="R29" s="93"/>
      <c r="S29" s="93"/>
      <c r="T29" s="93"/>
      <c r="U29" s="93"/>
      <c r="V29" s="93"/>
      <c r="W29" s="93"/>
      <c r="X29" s="93"/>
      <c r="Y29" s="93"/>
      <c r="Z29" s="93"/>
    </row>
    <row r="30" ht="15.75" customHeight="1">
      <c r="A30" s="93"/>
      <c r="B30" s="93"/>
      <c r="C30" s="93"/>
      <c r="D30" s="93"/>
      <c r="E30" s="93"/>
      <c r="F30" s="96"/>
      <c r="G30" s="97"/>
      <c r="H30" s="93"/>
      <c r="I30" s="96" t="s">
        <v>181</v>
      </c>
      <c r="J30" s="97">
        <v>1.0</v>
      </c>
      <c r="K30" s="93"/>
      <c r="L30" s="93"/>
      <c r="M30" s="93"/>
      <c r="N30" s="93"/>
      <c r="O30" s="93"/>
      <c r="P30" s="93"/>
      <c r="Q30" s="93"/>
      <c r="R30" s="93"/>
      <c r="S30" s="93"/>
      <c r="T30" s="93"/>
      <c r="U30" s="93"/>
      <c r="V30" s="93"/>
      <c r="W30" s="93"/>
      <c r="X30" s="93"/>
      <c r="Y30" s="93"/>
      <c r="Z30" s="93"/>
    </row>
    <row r="31" ht="15.75" customHeight="1">
      <c r="A31" s="93"/>
      <c r="B31" s="93"/>
      <c r="C31" s="93"/>
      <c r="D31" s="93"/>
      <c r="E31" s="93"/>
      <c r="F31" s="96"/>
      <c r="G31" s="97"/>
      <c r="H31" s="93"/>
      <c r="I31" s="96" t="s">
        <v>182</v>
      </c>
      <c r="J31" s="97">
        <v>-4.0</v>
      </c>
      <c r="K31" s="93"/>
      <c r="L31" s="93"/>
      <c r="M31" s="93"/>
      <c r="N31" s="93"/>
      <c r="O31" s="93"/>
      <c r="P31" s="93"/>
      <c r="Q31" s="93"/>
      <c r="R31" s="93"/>
      <c r="S31" s="93"/>
      <c r="T31" s="93"/>
      <c r="U31" s="93"/>
      <c r="V31" s="93"/>
      <c r="W31" s="93"/>
      <c r="X31" s="93"/>
      <c r="Y31" s="93"/>
      <c r="Z31" s="93"/>
    </row>
    <row r="32" ht="15.75" customHeight="1">
      <c r="A32" s="93"/>
      <c r="B32" s="93"/>
      <c r="C32" s="93"/>
      <c r="D32" s="93"/>
      <c r="E32" s="93"/>
      <c r="F32" s="101"/>
      <c r="G32" s="101"/>
      <c r="H32" s="93"/>
      <c r="I32" s="96" t="s">
        <v>183</v>
      </c>
      <c r="J32" s="97">
        <v>4.0</v>
      </c>
      <c r="K32" s="93"/>
      <c r="L32" s="93"/>
      <c r="M32" s="93"/>
      <c r="N32" s="93"/>
      <c r="O32" s="93"/>
      <c r="P32" s="93"/>
      <c r="Q32" s="93"/>
      <c r="R32" s="93"/>
      <c r="S32" s="93"/>
      <c r="T32" s="93"/>
      <c r="U32" s="93"/>
      <c r="V32" s="93"/>
      <c r="W32" s="93"/>
      <c r="X32" s="93"/>
      <c r="Y32" s="93"/>
      <c r="Z32" s="93"/>
    </row>
    <row r="33" ht="15.75" customHeight="1">
      <c r="A33" s="93"/>
      <c r="B33" s="93"/>
      <c r="C33" s="93"/>
      <c r="D33" s="93"/>
      <c r="E33" s="93"/>
      <c r="F33" s="101"/>
      <c r="G33" s="101"/>
      <c r="H33" s="93"/>
      <c r="I33" s="96" t="s">
        <v>184</v>
      </c>
      <c r="J33" s="97">
        <v>1.0</v>
      </c>
      <c r="K33" s="93"/>
      <c r="L33" s="93"/>
      <c r="M33" s="93"/>
      <c r="N33" s="93"/>
      <c r="O33" s="93"/>
      <c r="P33" s="93"/>
      <c r="Q33" s="93"/>
      <c r="R33" s="93"/>
      <c r="S33" s="93"/>
      <c r="T33" s="93"/>
      <c r="U33" s="93"/>
      <c r="V33" s="93"/>
      <c r="W33" s="93"/>
      <c r="X33" s="93"/>
      <c r="Y33" s="93"/>
      <c r="Z33" s="93"/>
    </row>
    <row r="34" ht="15.75" customHeight="1">
      <c r="A34" s="93"/>
      <c r="B34" s="93"/>
      <c r="C34" s="93"/>
      <c r="D34" s="93"/>
      <c r="E34" s="93"/>
      <c r="F34" s="93"/>
      <c r="G34" s="93"/>
      <c r="H34" s="93"/>
      <c r="I34" s="96" t="s">
        <v>185</v>
      </c>
      <c r="J34" s="97">
        <v>7.0</v>
      </c>
      <c r="K34" s="93"/>
      <c r="L34" s="93"/>
      <c r="M34" s="93"/>
      <c r="N34" s="93"/>
      <c r="O34" s="93"/>
      <c r="P34" s="93"/>
      <c r="Q34" s="93"/>
      <c r="R34" s="93"/>
      <c r="S34" s="93"/>
      <c r="T34" s="93"/>
      <c r="U34" s="93"/>
      <c r="V34" s="93"/>
      <c r="W34" s="93"/>
      <c r="X34" s="93"/>
      <c r="Y34" s="93"/>
      <c r="Z34" s="93"/>
    </row>
    <row r="35" ht="15.75" customHeight="1">
      <c r="A35" s="93"/>
      <c r="B35" s="93"/>
      <c r="C35" s="93"/>
      <c r="D35" s="93"/>
      <c r="E35" s="93"/>
      <c r="F35" s="93"/>
      <c r="G35" s="93"/>
      <c r="H35" s="93"/>
      <c r="I35" s="96" t="s">
        <v>186</v>
      </c>
      <c r="J35" s="97">
        <v>-1.0</v>
      </c>
      <c r="K35" s="93"/>
      <c r="L35" s="93"/>
      <c r="M35" s="93"/>
      <c r="N35" s="93"/>
      <c r="O35" s="93"/>
      <c r="P35" s="93"/>
      <c r="Q35" s="93"/>
      <c r="R35" s="93"/>
      <c r="S35" s="93"/>
      <c r="T35" s="93"/>
      <c r="U35" s="93"/>
      <c r="V35" s="93"/>
      <c r="W35" s="93"/>
      <c r="X35" s="93"/>
      <c r="Y35" s="93"/>
      <c r="Z35" s="93"/>
    </row>
    <row r="36" ht="15.75" customHeight="1">
      <c r="A36" s="93"/>
      <c r="B36" s="93"/>
      <c r="C36" s="93"/>
      <c r="D36" s="93"/>
      <c r="E36" s="93"/>
      <c r="F36" s="93"/>
      <c r="G36" s="93"/>
      <c r="H36" s="93"/>
      <c r="I36" s="98" t="s">
        <v>187</v>
      </c>
      <c r="J36" s="4"/>
      <c r="K36" s="93"/>
      <c r="L36" s="93"/>
      <c r="M36" s="93"/>
      <c r="N36" s="93"/>
      <c r="O36" s="93"/>
      <c r="P36" s="93"/>
      <c r="Q36" s="93"/>
      <c r="R36" s="93"/>
      <c r="S36" s="93"/>
      <c r="T36" s="93"/>
      <c r="U36" s="93"/>
      <c r="V36" s="93"/>
      <c r="W36" s="93"/>
      <c r="X36" s="93"/>
      <c r="Y36" s="93"/>
      <c r="Z36" s="93"/>
    </row>
    <row r="37" ht="15.75" customHeight="1">
      <c r="A37" s="93"/>
      <c r="B37" s="93"/>
      <c r="C37" s="93"/>
      <c r="D37" s="93"/>
      <c r="E37" s="93"/>
      <c r="F37" s="93"/>
      <c r="G37" s="93"/>
      <c r="H37" s="93"/>
      <c r="I37" s="96" t="s">
        <v>188</v>
      </c>
      <c r="J37" s="97">
        <v>-2.0</v>
      </c>
      <c r="K37" s="93"/>
      <c r="L37" s="93"/>
      <c r="M37" s="93"/>
      <c r="N37" s="93"/>
      <c r="O37" s="93"/>
      <c r="P37" s="93"/>
      <c r="Q37" s="93"/>
      <c r="R37" s="93"/>
      <c r="S37" s="93"/>
      <c r="T37" s="93"/>
      <c r="U37" s="93"/>
      <c r="V37" s="93"/>
      <c r="W37" s="93"/>
      <c r="X37" s="93"/>
      <c r="Y37" s="93"/>
      <c r="Z37" s="93"/>
    </row>
    <row r="38" ht="15.75" customHeight="1">
      <c r="A38" s="93"/>
      <c r="B38" s="93"/>
      <c r="C38" s="93"/>
      <c r="D38" s="93"/>
      <c r="E38" s="93"/>
      <c r="F38" s="93"/>
      <c r="G38" s="93"/>
      <c r="H38" s="93"/>
      <c r="I38" s="96" t="s">
        <v>189</v>
      </c>
      <c r="J38" s="97">
        <v>1.0</v>
      </c>
      <c r="K38" s="93"/>
      <c r="L38" s="93"/>
      <c r="M38" s="93"/>
      <c r="N38" s="93"/>
      <c r="O38" s="93"/>
      <c r="P38" s="93"/>
      <c r="Q38" s="93"/>
      <c r="R38" s="93"/>
      <c r="S38" s="93"/>
      <c r="T38" s="93"/>
      <c r="U38" s="93"/>
      <c r="V38" s="93"/>
      <c r="W38" s="93"/>
      <c r="X38" s="93"/>
      <c r="Y38" s="93"/>
      <c r="Z38" s="93"/>
    </row>
    <row r="39" ht="15.75" customHeight="1">
      <c r="A39" s="93"/>
      <c r="B39" s="93"/>
      <c r="C39" s="93"/>
      <c r="D39" s="93"/>
      <c r="E39" s="93"/>
      <c r="F39" s="93"/>
      <c r="G39" s="93"/>
      <c r="H39" s="93"/>
      <c r="I39" s="96" t="s">
        <v>190</v>
      </c>
      <c r="J39" s="97">
        <v>2.0</v>
      </c>
      <c r="K39" s="93"/>
      <c r="L39" s="93"/>
      <c r="M39" s="93"/>
      <c r="N39" s="93"/>
      <c r="O39" s="93"/>
      <c r="P39" s="93"/>
      <c r="Q39" s="93"/>
      <c r="R39" s="93"/>
      <c r="S39" s="93"/>
      <c r="T39" s="93"/>
      <c r="U39" s="93"/>
      <c r="V39" s="93"/>
      <c r="W39" s="93"/>
      <c r="X39" s="93"/>
      <c r="Y39" s="93"/>
      <c r="Z39" s="93"/>
    </row>
    <row r="40" ht="15.75" customHeight="1">
      <c r="A40" s="93"/>
      <c r="B40" s="93"/>
      <c r="C40" s="93"/>
      <c r="D40" s="93"/>
      <c r="E40" s="93"/>
      <c r="F40" s="93"/>
      <c r="G40" s="93"/>
      <c r="H40" s="93"/>
      <c r="I40" s="96" t="s">
        <v>191</v>
      </c>
      <c r="J40" s="97">
        <v>1.0</v>
      </c>
      <c r="K40" s="93"/>
      <c r="L40" s="93"/>
      <c r="M40" s="93"/>
      <c r="N40" s="93"/>
      <c r="O40" s="93"/>
      <c r="P40" s="93"/>
      <c r="Q40" s="93"/>
      <c r="R40" s="93"/>
      <c r="S40" s="93"/>
      <c r="T40" s="93"/>
      <c r="U40" s="93"/>
      <c r="V40" s="93"/>
      <c r="W40" s="93"/>
      <c r="X40" s="93"/>
      <c r="Y40" s="93"/>
      <c r="Z40" s="93"/>
    </row>
    <row r="41" ht="15.75" customHeight="1">
      <c r="A41" s="93"/>
      <c r="B41" s="93"/>
      <c r="C41" s="93"/>
      <c r="D41" s="93"/>
      <c r="E41" s="93"/>
      <c r="F41" s="93"/>
      <c r="G41" s="93"/>
      <c r="H41" s="93"/>
      <c r="I41" s="96" t="s">
        <v>192</v>
      </c>
      <c r="J41" s="97">
        <v>1.0</v>
      </c>
      <c r="K41" s="93"/>
      <c r="L41" s="93"/>
      <c r="M41" s="93"/>
      <c r="N41" s="93"/>
      <c r="O41" s="93"/>
      <c r="P41" s="93"/>
      <c r="Q41" s="93"/>
      <c r="R41" s="93"/>
      <c r="S41" s="93"/>
      <c r="T41" s="93"/>
      <c r="U41" s="93"/>
      <c r="V41" s="93"/>
      <c r="W41" s="93"/>
      <c r="X41" s="93"/>
      <c r="Y41" s="93"/>
      <c r="Z41" s="93"/>
    </row>
    <row r="42" ht="15.75" customHeight="1">
      <c r="A42" s="93"/>
      <c r="B42" s="93"/>
      <c r="C42" s="93"/>
      <c r="D42" s="93"/>
      <c r="E42" s="93"/>
      <c r="F42" s="93"/>
      <c r="G42" s="93"/>
      <c r="H42" s="93"/>
      <c r="I42" s="96" t="s">
        <v>193</v>
      </c>
      <c r="J42" s="97">
        <v>1.0</v>
      </c>
      <c r="K42" s="93"/>
      <c r="L42" s="93"/>
      <c r="M42" s="93"/>
      <c r="N42" s="93"/>
      <c r="O42" s="93"/>
      <c r="P42" s="93"/>
      <c r="Q42" s="93"/>
      <c r="R42" s="93"/>
      <c r="S42" s="93"/>
      <c r="T42" s="93"/>
      <c r="U42" s="93"/>
      <c r="V42" s="93"/>
      <c r="W42" s="93"/>
      <c r="X42" s="93"/>
      <c r="Y42" s="93"/>
      <c r="Z42" s="93"/>
    </row>
    <row r="43" ht="15.75" customHeight="1">
      <c r="A43" s="93"/>
      <c r="B43" s="93"/>
      <c r="C43" s="93"/>
      <c r="D43" s="93"/>
      <c r="E43" s="93"/>
      <c r="F43" s="93"/>
      <c r="G43" s="93"/>
      <c r="H43" s="93"/>
      <c r="I43" s="96" t="s">
        <v>194</v>
      </c>
      <c r="J43" s="97">
        <v>-1.0</v>
      </c>
      <c r="K43" s="93"/>
      <c r="L43" s="93"/>
      <c r="M43" s="93"/>
      <c r="N43" s="93"/>
      <c r="O43" s="93"/>
      <c r="P43" s="93"/>
      <c r="Q43" s="93"/>
      <c r="R43" s="93"/>
      <c r="S43" s="93"/>
      <c r="T43" s="93"/>
      <c r="U43" s="93"/>
      <c r="V43" s="93"/>
      <c r="W43" s="93"/>
      <c r="X43" s="93"/>
      <c r="Y43" s="93"/>
      <c r="Z43" s="93"/>
    </row>
    <row r="44" ht="15.75" customHeight="1">
      <c r="A44" s="93"/>
      <c r="B44" s="93"/>
      <c r="C44" s="93"/>
      <c r="D44" s="93"/>
      <c r="E44" s="93"/>
      <c r="F44" s="93"/>
      <c r="G44" s="93"/>
      <c r="H44" s="93"/>
      <c r="I44" s="96" t="s">
        <v>195</v>
      </c>
      <c r="J44" s="97">
        <v>2.0</v>
      </c>
      <c r="K44" s="93"/>
      <c r="L44" s="93"/>
      <c r="M44" s="93"/>
      <c r="N44" s="93"/>
      <c r="O44" s="93"/>
      <c r="P44" s="93"/>
      <c r="Q44" s="93"/>
      <c r="R44" s="93"/>
      <c r="S44" s="93"/>
      <c r="T44" s="93"/>
      <c r="U44" s="93"/>
      <c r="V44" s="93"/>
      <c r="W44" s="93"/>
      <c r="X44" s="93"/>
      <c r="Y44" s="93"/>
      <c r="Z44" s="93"/>
    </row>
    <row r="45" ht="15.75" customHeight="1">
      <c r="A45" s="93"/>
      <c r="B45" s="93"/>
      <c r="C45" s="93"/>
      <c r="D45" s="93"/>
      <c r="E45" s="93"/>
      <c r="F45" s="93"/>
      <c r="G45" s="93"/>
      <c r="H45" s="93"/>
      <c r="I45" s="96" t="s">
        <v>196</v>
      </c>
      <c r="J45" s="97">
        <v>-1.0</v>
      </c>
      <c r="K45" s="93"/>
      <c r="L45" s="93"/>
      <c r="M45" s="93"/>
      <c r="N45" s="93"/>
      <c r="O45" s="93"/>
      <c r="P45" s="93"/>
      <c r="Q45" s="93"/>
      <c r="R45" s="93"/>
      <c r="S45" s="93"/>
      <c r="T45" s="93"/>
      <c r="U45" s="93"/>
      <c r="V45" s="93"/>
      <c r="W45" s="93"/>
      <c r="X45" s="93"/>
      <c r="Y45" s="93"/>
      <c r="Z45" s="93"/>
    </row>
    <row r="46" ht="15.75" customHeight="1">
      <c r="A46" s="93"/>
      <c r="B46" s="93"/>
      <c r="C46" s="93"/>
      <c r="D46" s="93"/>
      <c r="E46" s="93"/>
      <c r="F46" s="93"/>
      <c r="G46" s="93"/>
      <c r="H46" s="93"/>
      <c r="I46" s="96" t="s">
        <v>197</v>
      </c>
      <c r="J46" s="97">
        <v>-2.0</v>
      </c>
      <c r="K46" s="93"/>
      <c r="L46" s="93"/>
      <c r="M46" s="93"/>
      <c r="N46" s="93"/>
      <c r="O46" s="93"/>
      <c r="P46" s="93"/>
      <c r="Q46" s="93"/>
      <c r="R46" s="93"/>
      <c r="S46" s="93"/>
      <c r="T46" s="93"/>
      <c r="U46" s="93"/>
      <c r="V46" s="93"/>
      <c r="W46" s="93"/>
      <c r="X46" s="93"/>
      <c r="Y46" s="93"/>
      <c r="Z46" s="93"/>
    </row>
    <row r="47" ht="15.75" customHeight="1">
      <c r="A47" s="93"/>
      <c r="B47" s="93"/>
      <c r="C47" s="93"/>
      <c r="D47" s="93"/>
      <c r="E47" s="93"/>
      <c r="F47" s="93"/>
      <c r="G47" s="93"/>
      <c r="H47" s="93"/>
      <c r="I47" s="96" t="s">
        <v>198</v>
      </c>
      <c r="J47" s="97">
        <v>-1.0</v>
      </c>
      <c r="K47" s="93"/>
      <c r="L47" s="93"/>
      <c r="M47" s="93"/>
      <c r="N47" s="93"/>
      <c r="O47" s="93"/>
      <c r="P47" s="93"/>
      <c r="Q47" s="93"/>
      <c r="R47" s="93"/>
      <c r="S47" s="93"/>
      <c r="T47" s="93"/>
      <c r="U47" s="93"/>
      <c r="V47" s="93"/>
      <c r="W47" s="93"/>
      <c r="X47" s="93"/>
      <c r="Y47" s="93"/>
      <c r="Z47" s="93"/>
    </row>
    <row r="48" ht="15.75" customHeight="1">
      <c r="A48" s="93"/>
      <c r="B48" s="93"/>
      <c r="C48" s="93"/>
      <c r="D48" s="93"/>
      <c r="E48" s="93"/>
      <c r="F48" s="93"/>
      <c r="G48" s="93"/>
      <c r="H48" s="93"/>
      <c r="I48" s="96" t="s">
        <v>199</v>
      </c>
      <c r="J48" s="97">
        <v>1.0</v>
      </c>
      <c r="K48" s="93"/>
      <c r="L48" s="93"/>
      <c r="M48" s="93"/>
      <c r="N48" s="93"/>
      <c r="O48" s="93"/>
      <c r="P48" s="93"/>
      <c r="Q48" s="93"/>
      <c r="R48" s="93"/>
      <c r="S48" s="93"/>
      <c r="T48" s="93"/>
      <c r="U48" s="93"/>
      <c r="V48" s="93"/>
      <c r="W48" s="93"/>
      <c r="X48" s="93"/>
      <c r="Y48" s="93"/>
      <c r="Z48" s="93"/>
    </row>
    <row r="49" ht="15.75" customHeight="1">
      <c r="A49" s="93"/>
      <c r="B49" s="93"/>
      <c r="C49" s="93"/>
      <c r="D49" s="93"/>
      <c r="E49" s="93"/>
      <c r="F49" s="93"/>
      <c r="G49" s="93"/>
      <c r="H49" s="93"/>
      <c r="I49" s="96" t="s">
        <v>200</v>
      </c>
      <c r="J49" s="97">
        <v>5.0</v>
      </c>
      <c r="K49" s="93"/>
      <c r="L49" s="93"/>
      <c r="M49" s="93"/>
      <c r="N49" s="93"/>
      <c r="O49" s="93"/>
      <c r="P49" s="93"/>
      <c r="Q49" s="93"/>
      <c r="R49" s="93"/>
      <c r="S49" s="93"/>
      <c r="T49" s="93"/>
      <c r="U49" s="93"/>
      <c r="V49" s="93"/>
      <c r="W49" s="93"/>
      <c r="X49" s="93"/>
      <c r="Y49" s="93"/>
      <c r="Z49" s="93"/>
    </row>
    <row r="50" ht="15.75" customHeight="1">
      <c r="A50" s="93"/>
      <c r="B50" s="93"/>
      <c r="C50" s="93"/>
      <c r="D50" s="93"/>
      <c r="E50" s="93"/>
      <c r="F50" s="93"/>
      <c r="G50" s="93"/>
      <c r="H50" s="93"/>
      <c r="I50" s="96" t="s">
        <v>201</v>
      </c>
      <c r="J50" s="97">
        <v>-2.0</v>
      </c>
      <c r="K50" s="93"/>
      <c r="L50" s="93"/>
      <c r="M50" s="93"/>
      <c r="N50" s="93"/>
      <c r="O50" s="93"/>
      <c r="P50" s="93"/>
      <c r="Q50" s="93"/>
      <c r="R50" s="93"/>
      <c r="S50" s="93"/>
      <c r="T50" s="93"/>
      <c r="U50" s="93"/>
      <c r="V50" s="93"/>
      <c r="W50" s="93"/>
      <c r="X50" s="93"/>
      <c r="Y50" s="93"/>
      <c r="Z50" s="93"/>
    </row>
    <row r="51" ht="15.75" customHeight="1">
      <c r="A51" s="93"/>
      <c r="B51" s="93"/>
      <c r="C51" s="93"/>
      <c r="D51" s="93"/>
      <c r="E51" s="93"/>
      <c r="F51" s="93"/>
      <c r="G51" s="93"/>
      <c r="H51" s="93"/>
      <c r="I51" s="96" t="s">
        <v>202</v>
      </c>
      <c r="J51" s="97">
        <v>-1.0</v>
      </c>
      <c r="K51" s="93"/>
      <c r="L51" s="93"/>
      <c r="M51" s="93"/>
      <c r="N51" s="93"/>
      <c r="O51" s="93"/>
      <c r="P51" s="93"/>
      <c r="Q51" s="93"/>
      <c r="R51" s="93"/>
      <c r="S51" s="93"/>
      <c r="T51" s="93"/>
      <c r="U51" s="93"/>
      <c r="V51" s="93"/>
      <c r="W51" s="93"/>
      <c r="X51" s="93"/>
      <c r="Y51" s="93"/>
      <c r="Z51" s="93"/>
    </row>
    <row r="52" ht="15.75" customHeight="1">
      <c r="A52" s="93"/>
      <c r="B52" s="93"/>
      <c r="C52" s="93"/>
      <c r="D52" s="93"/>
      <c r="E52" s="93"/>
      <c r="F52" s="93"/>
      <c r="G52" s="93"/>
      <c r="H52" s="93"/>
      <c r="I52" s="96" t="s">
        <v>203</v>
      </c>
      <c r="J52" s="97">
        <v>-3.0</v>
      </c>
      <c r="K52" s="93"/>
      <c r="L52" s="93"/>
      <c r="M52" s="93"/>
      <c r="N52" s="93"/>
      <c r="O52" s="93"/>
      <c r="P52" s="93"/>
      <c r="Q52" s="93"/>
      <c r="R52" s="93"/>
      <c r="S52" s="93"/>
      <c r="T52" s="93"/>
      <c r="U52" s="93"/>
      <c r="V52" s="93"/>
      <c r="W52" s="93"/>
      <c r="X52" s="93"/>
      <c r="Y52" s="93"/>
      <c r="Z52" s="93"/>
    </row>
    <row r="53" ht="15.75" customHeight="1">
      <c r="A53" s="93"/>
      <c r="B53" s="93"/>
      <c r="C53" s="93"/>
      <c r="D53" s="93"/>
      <c r="E53" s="93"/>
      <c r="F53" s="93"/>
      <c r="G53" s="93"/>
      <c r="H53" s="93"/>
      <c r="I53" s="96" t="s">
        <v>204</v>
      </c>
      <c r="J53" s="97">
        <v>-3.0</v>
      </c>
      <c r="K53" s="93"/>
      <c r="L53" s="93"/>
      <c r="M53" s="93"/>
      <c r="N53" s="93"/>
      <c r="O53" s="93"/>
      <c r="P53" s="93"/>
      <c r="Q53" s="93"/>
      <c r="R53" s="93"/>
      <c r="S53" s="93"/>
      <c r="T53" s="93"/>
      <c r="U53" s="93"/>
      <c r="V53" s="93"/>
      <c r="W53" s="93"/>
      <c r="X53" s="93"/>
      <c r="Y53" s="93"/>
      <c r="Z53" s="93"/>
    </row>
    <row r="54" ht="15.75" customHeight="1">
      <c r="A54" s="93"/>
      <c r="B54" s="93"/>
      <c r="C54" s="93"/>
      <c r="D54" s="93"/>
      <c r="E54" s="93"/>
      <c r="F54" s="93"/>
      <c r="G54" s="93"/>
      <c r="H54" s="93"/>
      <c r="I54" s="96" t="s">
        <v>205</v>
      </c>
      <c r="J54" s="97">
        <v>2.0</v>
      </c>
      <c r="K54" s="93"/>
      <c r="L54" s="93"/>
      <c r="M54" s="93"/>
      <c r="N54" s="93"/>
      <c r="O54" s="93"/>
      <c r="P54" s="93"/>
      <c r="Q54" s="93"/>
      <c r="R54" s="93"/>
      <c r="S54" s="93"/>
      <c r="T54" s="93"/>
      <c r="U54" s="93"/>
      <c r="V54" s="93"/>
      <c r="W54" s="93"/>
      <c r="X54" s="93"/>
      <c r="Y54" s="93"/>
      <c r="Z54" s="93"/>
    </row>
    <row r="55" ht="15.75" customHeight="1">
      <c r="A55" s="93"/>
      <c r="B55" s="93"/>
      <c r="C55" s="93"/>
      <c r="D55" s="93"/>
      <c r="E55" s="93"/>
      <c r="F55" s="93"/>
      <c r="G55" s="93"/>
      <c r="H55" s="93"/>
      <c r="I55" s="96" t="s">
        <v>206</v>
      </c>
      <c r="J55" s="97">
        <v>-2.0</v>
      </c>
      <c r="K55" s="93"/>
      <c r="L55" s="93"/>
      <c r="M55" s="93"/>
      <c r="N55" s="93"/>
      <c r="O55" s="93"/>
      <c r="P55" s="93"/>
      <c r="Q55" s="93"/>
      <c r="R55" s="93"/>
      <c r="S55" s="93"/>
      <c r="T55" s="93"/>
      <c r="U55" s="93"/>
      <c r="V55" s="93"/>
      <c r="W55" s="93"/>
      <c r="X55" s="93"/>
      <c r="Y55" s="93"/>
      <c r="Z55" s="93"/>
    </row>
    <row r="56" ht="15.75" customHeight="1">
      <c r="A56" s="93"/>
      <c r="B56" s="93"/>
      <c r="C56" s="93"/>
      <c r="D56" s="93"/>
      <c r="E56" s="93"/>
      <c r="F56" s="93"/>
      <c r="G56" s="93"/>
      <c r="H56" s="93"/>
      <c r="I56" s="96" t="s">
        <v>207</v>
      </c>
      <c r="J56" s="97">
        <v>-6.0</v>
      </c>
      <c r="K56" s="93"/>
      <c r="L56" s="93"/>
      <c r="M56" s="93"/>
      <c r="N56" s="93"/>
      <c r="O56" s="93"/>
      <c r="P56" s="93"/>
      <c r="Q56" s="93"/>
      <c r="R56" s="93"/>
      <c r="S56" s="93"/>
      <c r="T56" s="93"/>
      <c r="U56" s="93"/>
      <c r="V56" s="93"/>
      <c r="W56" s="93"/>
      <c r="X56" s="93"/>
      <c r="Y56" s="93"/>
      <c r="Z56" s="93"/>
    </row>
    <row r="57" ht="15.75" customHeight="1">
      <c r="A57" s="93"/>
      <c r="B57" s="93"/>
      <c r="C57" s="93"/>
      <c r="D57" s="93"/>
      <c r="E57" s="93"/>
      <c r="F57" s="93"/>
      <c r="G57" s="93"/>
      <c r="H57" s="93"/>
      <c r="I57" s="96" t="s">
        <v>208</v>
      </c>
      <c r="J57" s="97">
        <v>2.0</v>
      </c>
      <c r="K57" s="93"/>
      <c r="L57" s="93"/>
      <c r="M57" s="93"/>
      <c r="N57" s="93"/>
      <c r="O57" s="93"/>
      <c r="P57" s="93"/>
      <c r="Q57" s="93"/>
      <c r="R57" s="93"/>
      <c r="S57" s="93"/>
      <c r="T57" s="93"/>
      <c r="U57" s="93"/>
      <c r="V57" s="93"/>
      <c r="W57" s="93"/>
      <c r="X57" s="93"/>
      <c r="Y57" s="93"/>
      <c r="Z57" s="93"/>
    </row>
    <row r="58" ht="15.75" customHeight="1">
      <c r="A58" s="93"/>
      <c r="B58" s="93"/>
      <c r="C58" s="93"/>
      <c r="D58" s="93"/>
      <c r="E58" s="93"/>
      <c r="F58" s="93"/>
      <c r="G58" s="93"/>
      <c r="H58" s="93"/>
      <c r="I58" s="96" t="s">
        <v>209</v>
      </c>
      <c r="J58" s="97">
        <v>1.0</v>
      </c>
      <c r="K58" s="93"/>
      <c r="L58" s="93"/>
      <c r="M58" s="93"/>
      <c r="N58" s="93"/>
      <c r="O58" s="93"/>
      <c r="P58" s="93"/>
      <c r="Q58" s="93"/>
      <c r="R58" s="93"/>
      <c r="S58" s="93"/>
      <c r="T58" s="93"/>
      <c r="U58" s="93"/>
      <c r="V58" s="93"/>
      <c r="W58" s="93"/>
      <c r="X58" s="93"/>
      <c r="Y58" s="93"/>
      <c r="Z58" s="93"/>
    </row>
    <row r="59" ht="15.75" customHeight="1">
      <c r="A59" s="93"/>
      <c r="B59" s="93"/>
      <c r="C59" s="93"/>
      <c r="D59" s="93"/>
      <c r="E59" s="93"/>
      <c r="F59" s="93"/>
      <c r="G59" s="93"/>
      <c r="H59" s="93"/>
      <c r="I59" s="96" t="s">
        <v>210</v>
      </c>
      <c r="J59" s="97">
        <v>2.0</v>
      </c>
      <c r="K59" s="93"/>
      <c r="L59" s="93"/>
      <c r="M59" s="93"/>
      <c r="N59" s="93"/>
      <c r="O59" s="93"/>
      <c r="P59" s="93"/>
      <c r="Q59" s="93"/>
      <c r="R59" s="93"/>
      <c r="S59" s="93"/>
      <c r="T59" s="93"/>
      <c r="U59" s="93"/>
      <c r="V59" s="93"/>
      <c r="W59" s="93"/>
      <c r="X59" s="93"/>
      <c r="Y59" s="93"/>
      <c r="Z59" s="93"/>
    </row>
    <row r="60" ht="15.75" customHeight="1">
      <c r="A60" s="93"/>
      <c r="B60" s="93"/>
      <c r="C60" s="93"/>
      <c r="D60" s="93"/>
      <c r="E60" s="93"/>
      <c r="F60" s="93"/>
      <c r="G60" s="93"/>
      <c r="H60" s="93"/>
      <c r="I60" s="96" t="s">
        <v>211</v>
      </c>
      <c r="J60" s="97">
        <v>-1.0</v>
      </c>
      <c r="K60" s="93"/>
      <c r="L60" s="93"/>
      <c r="M60" s="93"/>
      <c r="N60" s="93"/>
      <c r="O60" s="93"/>
      <c r="P60" s="93"/>
      <c r="Q60" s="93"/>
      <c r="R60" s="93"/>
      <c r="S60" s="93"/>
      <c r="T60" s="93"/>
      <c r="U60" s="93"/>
      <c r="V60" s="93"/>
      <c r="W60" s="93"/>
      <c r="X60" s="93"/>
      <c r="Y60" s="93"/>
      <c r="Z60" s="93"/>
    </row>
    <row r="61" ht="15.75" customHeight="1">
      <c r="A61" s="93"/>
      <c r="B61" s="93"/>
      <c r="C61" s="93"/>
      <c r="D61" s="93"/>
      <c r="E61" s="93"/>
      <c r="F61" s="93"/>
      <c r="G61" s="93"/>
      <c r="H61" s="93"/>
      <c r="I61" s="96" t="s">
        <v>212</v>
      </c>
      <c r="J61" s="97">
        <v>5.0</v>
      </c>
      <c r="K61" s="93"/>
      <c r="L61" s="93"/>
      <c r="M61" s="93"/>
      <c r="N61" s="93"/>
      <c r="O61" s="93"/>
      <c r="P61" s="93"/>
      <c r="Q61" s="93"/>
      <c r="R61" s="93"/>
      <c r="S61" s="93"/>
      <c r="T61" s="93"/>
      <c r="U61" s="93"/>
      <c r="V61" s="93"/>
      <c r="W61" s="93"/>
      <c r="X61" s="93"/>
      <c r="Y61" s="93"/>
      <c r="Z61" s="93"/>
    </row>
    <row r="62" ht="15.75" customHeight="1">
      <c r="A62" s="93"/>
      <c r="B62" s="93"/>
      <c r="C62" s="93"/>
      <c r="D62" s="93"/>
      <c r="E62" s="93"/>
      <c r="F62" s="93"/>
      <c r="G62" s="93"/>
      <c r="H62" s="93"/>
      <c r="I62" s="96" t="s">
        <v>213</v>
      </c>
      <c r="J62" s="97">
        <v>-1.0</v>
      </c>
      <c r="K62" s="93"/>
      <c r="L62" s="93"/>
      <c r="M62" s="93"/>
      <c r="N62" s="93"/>
      <c r="O62" s="93"/>
      <c r="P62" s="93"/>
      <c r="Q62" s="93"/>
      <c r="R62" s="93"/>
      <c r="S62" s="93"/>
      <c r="T62" s="93"/>
      <c r="U62" s="93"/>
      <c r="V62" s="93"/>
      <c r="W62" s="93"/>
      <c r="X62" s="93"/>
      <c r="Y62" s="93"/>
      <c r="Z62" s="93"/>
    </row>
    <row r="63" ht="15.75" customHeight="1">
      <c r="A63" s="93"/>
      <c r="B63" s="93"/>
      <c r="C63" s="93"/>
      <c r="D63" s="93"/>
      <c r="E63" s="93"/>
      <c r="F63" s="93"/>
      <c r="G63" s="93"/>
      <c r="H63" s="93"/>
      <c r="I63" s="96" t="s">
        <v>214</v>
      </c>
      <c r="J63" s="97">
        <v>-5.0</v>
      </c>
      <c r="K63" s="93"/>
      <c r="L63" s="93"/>
      <c r="M63" s="93"/>
      <c r="N63" s="93"/>
      <c r="O63" s="93"/>
      <c r="P63" s="93"/>
      <c r="Q63" s="93"/>
      <c r="R63" s="93"/>
      <c r="S63" s="93"/>
      <c r="T63" s="93"/>
      <c r="U63" s="93"/>
      <c r="V63" s="93"/>
      <c r="W63" s="93"/>
      <c r="X63" s="93"/>
      <c r="Y63" s="93"/>
      <c r="Z63" s="93"/>
    </row>
    <row r="64" ht="15.75" customHeight="1">
      <c r="A64" s="93"/>
      <c r="B64" s="93"/>
      <c r="C64" s="93"/>
      <c r="D64" s="93"/>
      <c r="E64" s="93"/>
      <c r="F64" s="93"/>
      <c r="G64" s="93"/>
      <c r="H64" s="93"/>
      <c r="I64" s="96" t="s">
        <v>215</v>
      </c>
      <c r="J64" s="97">
        <v>1.0</v>
      </c>
      <c r="K64" s="93"/>
      <c r="L64" s="93"/>
      <c r="M64" s="93"/>
      <c r="N64" s="93"/>
      <c r="O64" s="93"/>
      <c r="P64" s="93"/>
      <c r="Q64" s="93"/>
      <c r="R64" s="93"/>
      <c r="S64" s="93"/>
      <c r="T64" s="93"/>
      <c r="U64" s="93"/>
      <c r="V64" s="93"/>
      <c r="W64" s="93"/>
      <c r="X64" s="93"/>
      <c r="Y64" s="93"/>
      <c r="Z64" s="93"/>
    </row>
    <row r="65" ht="15.75" customHeight="1">
      <c r="A65" s="93"/>
      <c r="B65" s="93"/>
      <c r="C65" s="93"/>
      <c r="D65" s="93"/>
      <c r="E65" s="93"/>
      <c r="F65" s="93"/>
      <c r="G65" s="93"/>
      <c r="H65" s="93"/>
      <c r="I65" s="96" t="s">
        <v>216</v>
      </c>
      <c r="J65" s="97">
        <v>2.0</v>
      </c>
      <c r="K65" s="93"/>
      <c r="L65" s="93"/>
      <c r="M65" s="93"/>
      <c r="N65" s="93"/>
      <c r="O65" s="93"/>
      <c r="P65" s="93"/>
      <c r="Q65" s="93"/>
      <c r="R65" s="93"/>
      <c r="S65" s="93"/>
      <c r="T65" s="93"/>
      <c r="U65" s="93"/>
      <c r="V65" s="93"/>
      <c r="W65" s="93"/>
      <c r="X65" s="93"/>
      <c r="Y65" s="93"/>
      <c r="Z65" s="93"/>
    </row>
    <row r="66" ht="15.75" customHeight="1">
      <c r="A66" s="93"/>
      <c r="B66" s="93"/>
      <c r="C66" s="93"/>
      <c r="D66" s="93"/>
      <c r="E66" s="93"/>
      <c r="F66" s="93"/>
      <c r="G66" s="93"/>
      <c r="H66" s="93"/>
      <c r="I66" s="96" t="s">
        <v>217</v>
      </c>
      <c r="J66" s="97">
        <v>-3.0</v>
      </c>
      <c r="K66" s="93"/>
      <c r="L66" s="93"/>
      <c r="M66" s="93"/>
      <c r="N66" s="93"/>
      <c r="O66" s="93"/>
      <c r="P66" s="93"/>
      <c r="Q66" s="93"/>
      <c r="R66" s="93"/>
      <c r="S66" s="93"/>
      <c r="T66" s="93"/>
      <c r="U66" s="93"/>
      <c r="V66" s="93"/>
      <c r="W66" s="93"/>
      <c r="X66" s="93"/>
      <c r="Y66" s="93"/>
      <c r="Z66" s="93"/>
    </row>
    <row r="67" ht="15.75" customHeight="1">
      <c r="A67" s="93"/>
      <c r="B67" s="93"/>
      <c r="C67" s="93"/>
      <c r="D67" s="93"/>
      <c r="E67" s="93"/>
      <c r="F67" s="93"/>
      <c r="G67" s="93"/>
      <c r="H67" s="93"/>
      <c r="I67" s="96" t="s">
        <v>218</v>
      </c>
      <c r="J67" s="97">
        <v>-2.0</v>
      </c>
      <c r="K67" s="93"/>
      <c r="L67" s="93"/>
      <c r="M67" s="93"/>
      <c r="N67" s="93"/>
      <c r="O67" s="93"/>
      <c r="P67" s="93"/>
      <c r="Q67" s="93"/>
      <c r="R67" s="93"/>
      <c r="S67" s="93"/>
      <c r="T67" s="93"/>
      <c r="U67" s="93"/>
      <c r="V67" s="93"/>
      <c r="W67" s="93"/>
      <c r="X67" s="93"/>
      <c r="Y67" s="93"/>
      <c r="Z67" s="93"/>
    </row>
    <row r="68" ht="15.75" customHeight="1">
      <c r="A68" s="93"/>
      <c r="B68" s="93"/>
      <c r="C68" s="93"/>
      <c r="D68" s="93"/>
      <c r="E68" s="93"/>
      <c r="F68" s="93"/>
      <c r="G68" s="93"/>
      <c r="H68" s="93"/>
      <c r="I68" s="96" t="s">
        <v>219</v>
      </c>
      <c r="J68" s="97">
        <v>-1.0</v>
      </c>
      <c r="K68" s="93"/>
      <c r="L68" s="93"/>
      <c r="M68" s="93"/>
      <c r="N68" s="93"/>
      <c r="O68" s="93"/>
      <c r="P68" s="93"/>
      <c r="Q68" s="93"/>
      <c r="R68" s="93"/>
      <c r="S68" s="93"/>
      <c r="T68" s="93"/>
      <c r="U68" s="93"/>
      <c r="V68" s="93"/>
      <c r="W68" s="93"/>
      <c r="X68" s="93"/>
      <c r="Y68" s="93"/>
      <c r="Z68" s="93"/>
    </row>
    <row r="69" ht="15.75" customHeight="1">
      <c r="A69" s="93"/>
      <c r="B69" s="93"/>
      <c r="C69" s="93"/>
      <c r="D69" s="93"/>
      <c r="E69" s="93"/>
      <c r="F69" s="93"/>
      <c r="G69" s="93"/>
      <c r="H69" s="93"/>
      <c r="I69" s="96" t="s">
        <v>220</v>
      </c>
      <c r="J69" s="97">
        <v>3.0</v>
      </c>
      <c r="K69" s="93"/>
      <c r="L69" s="93"/>
      <c r="M69" s="93"/>
      <c r="N69" s="93"/>
      <c r="O69" s="93"/>
      <c r="P69" s="93"/>
      <c r="Q69" s="93"/>
      <c r="R69" s="93"/>
      <c r="S69" s="93"/>
      <c r="T69" s="93"/>
      <c r="U69" s="93"/>
      <c r="V69" s="93"/>
      <c r="W69" s="93"/>
      <c r="X69" s="93"/>
      <c r="Y69" s="93"/>
      <c r="Z69" s="93"/>
    </row>
    <row r="70" ht="15.75" customHeight="1">
      <c r="A70" s="93"/>
      <c r="B70" s="93"/>
      <c r="C70" s="93"/>
      <c r="D70" s="93"/>
      <c r="E70" s="93"/>
      <c r="F70" s="93"/>
      <c r="G70" s="93"/>
      <c r="H70" s="93"/>
      <c r="I70" s="96" t="s">
        <v>221</v>
      </c>
      <c r="J70" s="97">
        <v>1.0</v>
      </c>
      <c r="K70" s="93"/>
      <c r="L70" s="93"/>
      <c r="M70" s="93"/>
      <c r="N70" s="93"/>
      <c r="O70" s="93"/>
      <c r="P70" s="93"/>
      <c r="Q70" s="93"/>
      <c r="R70" s="93"/>
      <c r="S70" s="93"/>
      <c r="T70" s="93"/>
      <c r="U70" s="93"/>
      <c r="V70" s="93"/>
      <c r="W70" s="93"/>
      <c r="X70" s="93"/>
      <c r="Y70" s="93"/>
      <c r="Z70" s="93"/>
    </row>
    <row r="71" ht="15.75" customHeight="1">
      <c r="A71" s="93"/>
      <c r="B71" s="93"/>
      <c r="C71" s="93"/>
      <c r="D71" s="93"/>
      <c r="E71" s="93"/>
      <c r="F71" s="93"/>
      <c r="G71" s="93"/>
      <c r="H71" s="93"/>
      <c r="I71" s="96" t="s">
        <v>222</v>
      </c>
      <c r="J71" s="97">
        <v>-2.0</v>
      </c>
      <c r="K71" s="93"/>
      <c r="L71" s="93"/>
      <c r="M71" s="93"/>
      <c r="N71" s="93"/>
      <c r="O71" s="93"/>
      <c r="P71" s="93"/>
      <c r="Q71" s="93"/>
      <c r="R71" s="93"/>
      <c r="S71" s="93"/>
      <c r="T71" s="93"/>
      <c r="U71" s="93"/>
      <c r="V71" s="93"/>
      <c r="W71" s="93"/>
      <c r="X71" s="93"/>
      <c r="Y71" s="93"/>
      <c r="Z71" s="93"/>
    </row>
    <row r="72" ht="15.75" customHeight="1">
      <c r="A72" s="93"/>
      <c r="B72" s="93"/>
      <c r="C72" s="93"/>
      <c r="D72" s="93"/>
      <c r="E72" s="93"/>
      <c r="F72" s="93"/>
      <c r="G72" s="93"/>
      <c r="H72" s="93"/>
      <c r="I72" s="96" t="s">
        <v>223</v>
      </c>
      <c r="J72" s="97">
        <v>-3.0</v>
      </c>
      <c r="K72" s="93"/>
      <c r="L72" s="93"/>
      <c r="M72" s="93"/>
      <c r="N72" s="93"/>
      <c r="O72" s="93"/>
      <c r="P72" s="93"/>
      <c r="Q72" s="93"/>
      <c r="R72" s="93"/>
      <c r="S72" s="93"/>
      <c r="T72" s="93"/>
      <c r="U72" s="93"/>
      <c r="V72" s="93"/>
      <c r="W72" s="93"/>
      <c r="X72" s="93"/>
      <c r="Y72" s="93"/>
      <c r="Z72" s="93"/>
    </row>
    <row r="73" ht="15.75" customHeight="1">
      <c r="A73" s="93"/>
      <c r="B73" s="93"/>
      <c r="C73" s="93"/>
      <c r="D73" s="93"/>
      <c r="E73" s="93"/>
      <c r="F73" s="93"/>
      <c r="G73" s="93"/>
      <c r="H73" s="93"/>
      <c r="I73" s="96" t="s">
        <v>224</v>
      </c>
      <c r="J73" s="97">
        <v>-1.0</v>
      </c>
      <c r="K73" s="93"/>
      <c r="L73" s="93"/>
      <c r="M73" s="93"/>
      <c r="N73" s="93"/>
      <c r="O73" s="93"/>
      <c r="P73" s="93"/>
      <c r="Q73" s="93"/>
      <c r="R73" s="93"/>
      <c r="S73" s="93"/>
      <c r="T73" s="93"/>
      <c r="U73" s="93"/>
      <c r="V73" s="93"/>
      <c r="W73" s="93"/>
      <c r="X73" s="93"/>
      <c r="Y73" s="93"/>
      <c r="Z73" s="93"/>
    </row>
    <row r="74" ht="15.75" customHeight="1">
      <c r="A74" s="93"/>
      <c r="B74" s="93"/>
      <c r="C74" s="93"/>
      <c r="D74" s="93"/>
      <c r="E74" s="93"/>
      <c r="F74" s="93"/>
      <c r="G74" s="93"/>
      <c r="H74" s="93"/>
      <c r="I74" s="96" t="s">
        <v>225</v>
      </c>
      <c r="J74" s="97">
        <v>3.0</v>
      </c>
      <c r="K74" s="93"/>
      <c r="L74" s="93"/>
      <c r="M74" s="93"/>
      <c r="N74" s="93"/>
      <c r="O74" s="93"/>
      <c r="P74" s="93"/>
      <c r="Q74" s="93"/>
      <c r="R74" s="93"/>
      <c r="S74" s="93"/>
      <c r="T74" s="93"/>
      <c r="U74" s="93"/>
      <c r="V74" s="93"/>
      <c r="W74" s="93"/>
      <c r="X74" s="93"/>
      <c r="Y74" s="93"/>
      <c r="Z74" s="93"/>
    </row>
    <row r="75" ht="15.75" customHeight="1">
      <c r="A75" s="93"/>
      <c r="B75" s="93"/>
      <c r="C75" s="93"/>
      <c r="D75" s="93"/>
      <c r="E75" s="93"/>
      <c r="F75" s="93"/>
      <c r="G75" s="93"/>
      <c r="H75" s="93"/>
      <c r="I75" s="96" t="s">
        <v>226</v>
      </c>
      <c r="J75" s="97">
        <v>-3.0</v>
      </c>
      <c r="K75" s="93"/>
      <c r="L75" s="93"/>
      <c r="M75" s="93"/>
      <c r="N75" s="93"/>
      <c r="O75" s="93"/>
      <c r="P75" s="93"/>
      <c r="Q75" s="93"/>
      <c r="R75" s="93"/>
      <c r="S75" s="93"/>
      <c r="T75" s="93"/>
      <c r="U75" s="93"/>
      <c r="V75" s="93"/>
      <c r="W75" s="93"/>
      <c r="X75" s="93"/>
      <c r="Y75" s="93"/>
      <c r="Z75" s="93"/>
    </row>
    <row r="76" ht="15.75" customHeight="1">
      <c r="A76" s="93"/>
      <c r="B76" s="93"/>
      <c r="C76" s="93"/>
      <c r="D76" s="93"/>
      <c r="E76" s="93"/>
      <c r="F76" s="93"/>
      <c r="G76" s="93"/>
      <c r="H76" s="93"/>
      <c r="I76" s="96" t="s">
        <v>227</v>
      </c>
      <c r="J76" s="97">
        <v>-2.0</v>
      </c>
      <c r="K76" s="93"/>
      <c r="L76" s="93"/>
      <c r="M76" s="93"/>
      <c r="N76" s="93"/>
      <c r="O76" s="93"/>
      <c r="P76" s="93"/>
      <c r="Q76" s="93"/>
      <c r="R76" s="93"/>
      <c r="S76" s="93"/>
      <c r="T76" s="93"/>
      <c r="U76" s="93"/>
      <c r="V76" s="93"/>
      <c r="W76" s="93"/>
      <c r="X76" s="93"/>
      <c r="Y76" s="93"/>
      <c r="Z76" s="93"/>
    </row>
    <row r="77" ht="15.75" customHeight="1">
      <c r="A77" s="93"/>
      <c r="B77" s="93"/>
      <c r="C77" s="93"/>
      <c r="D77" s="93"/>
      <c r="E77" s="93"/>
      <c r="F77" s="93"/>
      <c r="G77" s="93"/>
      <c r="H77" s="93"/>
      <c r="I77" s="96" t="s">
        <v>228</v>
      </c>
      <c r="J77" s="97">
        <v>3.0</v>
      </c>
      <c r="K77" s="93"/>
      <c r="L77" s="93"/>
      <c r="M77" s="93"/>
      <c r="N77" s="93"/>
      <c r="O77" s="93"/>
      <c r="P77" s="93"/>
      <c r="Q77" s="93"/>
      <c r="R77" s="93"/>
      <c r="S77" s="93"/>
      <c r="T77" s="93"/>
      <c r="U77" s="93"/>
      <c r="V77" s="93"/>
      <c r="W77" s="93"/>
      <c r="X77" s="93"/>
      <c r="Y77" s="93"/>
      <c r="Z77" s="93"/>
    </row>
    <row r="78" ht="15.75" customHeight="1">
      <c r="A78" s="93"/>
      <c r="B78" s="93"/>
      <c r="C78" s="93"/>
      <c r="D78" s="93"/>
      <c r="E78" s="93"/>
      <c r="F78" s="93"/>
      <c r="G78" s="93"/>
      <c r="H78" s="93"/>
      <c r="I78" s="98" t="s">
        <v>229</v>
      </c>
      <c r="J78" s="4"/>
      <c r="K78" s="93"/>
      <c r="L78" s="93"/>
      <c r="M78" s="93"/>
      <c r="N78" s="93"/>
      <c r="O78" s="93"/>
      <c r="P78" s="93"/>
      <c r="Q78" s="93"/>
      <c r="R78" s="93"/>
      <c r="S78" s="93"/>
      <c r="T78" s="93"/>
      <c r="U78" s="93"/>
      <c r="V78" s="93"/>
      <c r="W78" s="93"/>
      <c r="X78" s="93"/>
      <c r="Y78" s="93"/>
      <c r="Z78" s="93"/>
    </row>
    <row r="79" ht="15.75" customHeight="1">
      <c r="A79" s="93"/>
      <c r="B79" s="93"/>
      <c r="C79" s="93"/>
      <c r="D79" s="93"/>
      <c r="E79" s="93"/>
      <c r="F79" s="93"/>
      <c r="G79" s="93"/>
      <c r="H79" s="93"/>
      <c r="I79" s="96" t="s">
        <v>230</v>
      </c>
      <c r="J79" s="97">
        <v>1.0</v>
      </c>
      <c r="K79" s="93"/>
      <c r="L79" s="93"/>
      <c r="M79" s="93"/>
      <c r="N79" s="93"/>
      <c r="O79" s="93"/>
      <c r="P79" s="93"/>
      <c r="Q79" s="93"/>
      <c r="R79" s="93"/>
      <c r="S79" s="93"/>
      <c r="T79" s="93"/>
      <c r="U79" s="93"/>
      <c r="V79" s="93"/>
      <c r="W79" s="93"/>
      <c r="X79" s="93"/>
      <c r="Y79" s="93"/>
      <c r="Z79" s="93"/>
    </row>
    <row r="80" ht="15.75" customHeight="1">
      <c r="A80" s="93"/>
      <c r="B80" s="93"/>
      <c r="C80" s="93"/>
      <c r="D80" s="93"/>
      <c r="E80" s="93"/>
      <c r="F80" s="93"/>
      <c r="G80" s="93"/>
      <c r="H80" s="93"/>
      <c r="I80" s="96" t="s">
        <v>231</v>
      </c>
      <c r="J80" s="97">
        <v>-4.0</v>
      </c>
      <c r="K80" s="93"/>
      <c r="L80" s="93"/>
      <c r="M80" s="93"/>
      <c r="N80" s="93"/>
      <c r="O80" s="93"/>
      <c r="P80" s="93"/>
      <c r="Q80" s="93"/>
      <c r="R80" s="93"/>
      <c r="S80" s="93"/>
      <c r="T80" s="93"/>
      <c r="U80" s="93"/>
      <c r="V80" s="93"/>
      <c r="W80" s="93"/>
      <c r="X80" s="93"/>
      <c r="Y80" s="93"/>
      <c r="Z80" s="93"/>
    </row>
    <row r="81" ht="15.75" customHeight="1">
      <c r="A81" s="93"/>
      <c r="B81" s="93"/>
      <c r="C81" s="93"/>
      <c r="D81" s="93"/>
      <c r="E81" s="93"/>
      <c r="F81" s="93"/>
      <c r="G81" s="93"/>
      <c r="H81" s="93"/>
      <c r="I81" s="96" t="s">
        <v>232</v>
      </c>
      <c r="J81" s="97">
        <v>3.0</v>
      </c>
      <c r="K81" s="93"/>
      <c r="L81" s="93"/>
      <c r="M81" s="93"/>
      <c r="N81" s="93"/>
      <c r="O81" s="93"/>
      <c r="P81" s="93"/>
      <c r="Q81" s="93"/>
      <c r="R81" s="93"/>
      <c r="S81" s="93"/>
      <c r="T81" s="93"/>
      <c r="U81" s="93"/>
      <c r="V81" s="93"/>
      <c r="W81" s="93"/>
      <c r="X81" s="93"/>
      <c r="Y81" s="93"/>
      <c r="Z81" s="93"/>
    </row>
    <row r="82" ht="15.75" customHeight="1">
      <c r="A82" s="93"/>
      <c r="B82" s="93"/>
      <c r="C82" s="93"/>
      <c r="D82" s="93"/>
      <c r="E82" s="93"/>
      <c r="F82" s="93"/>
      <c r="G82" s="93"/>
      <c r="H82" s="93"/>
      <c r="I82" s="96" t="s">
        <v>233</v>
      </c>
      <c r="J82" s="97">
        <v>-1.0</v>
      </c>
      <c r="K82" s="93"/>
      <c r="L82" s="93"/>
      <c r="M82" s="93"/>
      <c r="N82" s="93"/>
      <c r="O82" s="93"/>
      <c r="P82" s="93"/>
      <c r="Q82" s="93"/>
      <c r="R82" s="93"/>
      <c r="S82" s="93"/>
      <c r="T82" s="93"/>
      <c r="U82" s="93"/>
      <c r="V82" s="93"/>
      <c r="W82" s="93"/>
      <c r="X82" s="93"/>
      <c r="Y82" s="93"/>
      <c r="Z82" s="93"/>
    </row>
    <row r="83" ht="15.75" customHeight="1">
      <c r="A83" s="93"/>
      <c r="B83" s="93"/>
      <c r="C83" s="93"/>
      <c r="D83" s="93"/>
      <c r="E83" s="93"/>
      <c r="F83" s="93"/>
      <c r="G83" s="93"/>
      <c r="H83" s="93"/>
      <c r="I83" s="96" t="s">
        <v>234</v>
      </c>
      <c r="J83" s="97">
        <v>-2.0</v>
      </c>
      <c r="K83" s="93"/>
      <c r="L83" s="93"/>
      <c r="M83" s="93"/>
      <c r="N83" s="93"/>
      <c r="O83" s="93"/>
      <c r="P83" s="93"/>
      <c r="Q83" s="93"/>
      <c r="R83" s="93"/>
      <c r="S83" s="93"/>
      <c r="T83" s="93"/>
      <c r="U83" s="93"/>
      <c r="V83" s="93"/>
      <c r="W83" s="93"/>
      <c r="X83" s="93"/>
      <c r="Y83" s="93"/>
      <c r="Z83" s="93"/>
    </row>
    <row r="84" ht="15.75" customHeight="1">
      <c r="A84" s="93"/>
      <c r="B84" s="93"/>
      <c r="C84" s="93"/>
      <c r="D84" s="93"/>
      <c r="E84" s="93"/>
      <c r="F84" s="93"/>
      <c r="G84" s="93"/>
      <c r="H84" s="93"/>
      <c r="I84" s="96" t="s">
        <v>235</v>
      </c>
      <c r="J84" s="97">
        <v>-1.0</v>
      </c>
      <c r="K84" s="93"/>
      <c r="L84" s="93"/>
      <c r="M84" s="93"/>
      <c r="N84" s="93"/>
      <c r="O84" s="93"/>
      <c r="P84" s="93"/>
      <c r="Q84" s="93"/>
      <c r="R84" s="93"/>
      <c r="S84" s="93"/>
      <c r="T84" s="93"/>
      <c r="U84" s="93"/>
      <c r="V84" s="93"/>
      <c r="W84" s="93"/>
      <c r="X84" s="93"/>
      <c r="Y84" s="93"/>
      <c r="Z84" s="93"/>
    </row>
    <row r="85" ht="15.75" customHeight="1">
      <c r="A85" s="93"/>
      <c r="B85" s="93"/>
      <c r="C85" s="93"/>
      <c r="D85" s="93"/>
      <c r="E85" s="93"/>
      <c r="F85" s="93"/>
      <c r="G85" s="93"/>
      <c r="H85" s="93"/>
      <c r="I85" s="96" t="s">
        <v>236</v>
      </c>
      <c r="J85" s="97">
        <v>-4.0</v>
      </c>
      <c r="K85" s="93"/>
      <c r="L85" s="93"/>
      <c r="M85" s="93"/>
      <c r="N85" s="93"/>
      <c r="O85" s="93"/>
      <c r="P85" s="93"/>
      <c r="Q85" s="93"/>
      <c r="R85" s="93"/>
      <c r="S85" s="93"/>
      <c r="T85" s="93"/>
      <c r="U85" s="93"/>
      <c r="V85" s="93"/>
      <c r="W85" s="93"/>
      <c r="X85" s="93"/>
      <c r="Y85" s="93"/>
      <c r="Z85" s="93"/>
    </row>
    <row r="86" ht="15.75" customHeight="1">
      <c r="A86" s="93"/>
      <c r="B86" s="93"/>
      <c r="C86" s="93"/>
      <c r="D86" s="93"/>
      <c r="E86" s="93"/>
      <c r="F86" s="93"/>
      <c r="G86" s="93"/>
      <c r="H86" s="93"/>
      <c r="I86" s="96" t="s">
        <v>237</v>
      </c>
      <c r="J86" s="97">
        <v>-1.0</v>
      </c>
      <c r="K86" s="93"/>
      <c r="L86" s="93"/>
      <c r="M86" s="93"/>
      <c r="N86" s="93"/>
      <c r="O86" s="93"/>
      <c r="P86" s="93"/>
      <c r="Q86" s="93"/>
      <c r="R86" s="93"/>
      <c r="S86" s="93"/>
      <c r="T86" s="93"/>
      <c r="U86" s="93"/>
      <c r="V86" s="93"/>
      <c r="W86" s="93"/>
      <c r="X86" s="93"/>
      <c r="Y86" s="93"/>
      <c r="Z86" s="93"/>
    </row>
    <row r="87" ht="15.75" customHeight="1">
      <c r="A87" s="93"/>
      <c r="B87" s="93"/>
      <c r="C87" s="93"/>
      <c r="D87" s="93"/>
      <c r="E87" s="93"/>
      <c r="F87" s="93"/>
      <c r="G87" s="93"/>
      <c r="H87" s="93"/>
      <c r="I87" s="96" t="s">
        <v>238</v>
      </c>
      <c r="J87" s="97">
        <v>1.0</v>
      </c>
      <c r="K87" s="93"/>
      <c r="L87" s="93"/>
      <c r="M87" s="93"/>
      <c r="N87" s="93"/>
      <c r="O87" s="93"/>
      <c r="P87" s="93"/>
      <c r="Q87" s="93"/>
      <c r="R87" s="93"/>
      <c r="S87" s="93"/>
      <c r="T87" s="93"/>
      <c r="U87" s="93"/>
      <c r="V87" s="93"/>
      <c r="W87" s="93"/>
      <c r="X87" s="93"/>
      <c r="Y87" s="93"/>
      <c r="Z87" s="93"/>
    </row>
    <row r="88" ht="15.75" customHeight="1">
      <c r="A88" s="93"/>
      <c r="B88" s="93"/>
      <c r="C88" s="93"/>
      <c r="D88" s="93"/>
      <c r="E88" s="93"/>
      <c r="F88" s="93"/>
      <c r="G88" s="93"/>
      <c r="H88" s="93"/>
      <c r="I88" s="96" t="s">
        <v>239</v>
      </c>
      <c r="J88" s="97">
        <v>-1.0</v>
      </c>
      <c r="K88" s="93"/>
      <c r="L88" s="93"/>
      <c r="M88" s="93"/>
      <c r="N88" s="93"/>
      <c r="O88" s="93"/>
      <c r="P88" s="93"/>
      <c r="Q88" s="93"/>
      <c r="R88" s="93"/>
      <c r="S88" s="93"/>
      <c r="T88" s="93"/>
      <c r="U88" s="93"/>
      <c r="V88" s="93"/>
      <c r="W88" s="93"/>
      <c r="X88" s="93"/>
      <c r="Y88" s="93"/>
      <c r="Z88" s="93"/>
    </row>
    <row r="89" ht="15.75" customHeight="1">
      <c r="A89" s="93"/>
      <c r="B89" s="93"/>
      <c r="C89" s="93"/>
      <c r="D89" s="93"/>
      <c r="E89" s="93"/>
      <c r="F89" s="93"/>
      <c r="G89" s="93"/>
      <c r="H89" s="93"/>
      <c r="I89" s="96" t="s">
        <v>240</v>
      </c>
      <c r="J89" s="97">
        <v>2.0</v>
      </c>
      <c r="K89" s="93"/>
      <c r="L89" s="93"/>
      <c r="M89" s="93"/>
      <c r="N89" s="93"/>
      <c r="O89" s="93"/>
      <c r="P89" s="93"/>
      <c r="Q89" s="93"/>
      <c r="R89" s="93"/>
      <c r="S89" s="93"/>
      <c r="T89" s="93"/>
      <c r="U89" s="93"/>
      <c r="V89" s="93"/>
      <c r="W89" s="93"/>
      <c r="X89" s="93"/>
      <c r="Y89" s="93"/>
      <c r="Z89" s="93"/>
    </row>
    <row r="90" ht="15.75" customHeight="1">
      <c r="A90" s="93"/>
      <c r="B90" s="93"/>
      <c r="C90" s="93"/>
      <c r="D90" s="93"/>
      <c r="E90" s="93"/>
      <c r="F90" s="93"/>
      <c r="G90" s="93"/>
      <c r="H90" s="93"/>
      <c r="I90" s="96" t="s">
        <v>241</v>
      </c>
      <c r="J90" s="97">
        <v>2.0</v>
      </c>
      <c r="K90" s="93"/>
      <c r="L90" s="93"/>
      <c r="M90" s="93"/>
      <c r="N90" s="93"/>
      <c r="O90" s="93"/>
      <c r="P90" s="93"/>
      <c r="Q90" s="93"/>
      <c r="R90" s="93"/>
      <c r="S90" s="93"/>
      <c r="T90" s="93"/>
      <c r="U90" s="93"/>
      <c r="V90" s="93"/>
      <c r="W90" s="93"/>
      <c r="X90" s="93"/>
      <c r="Y90" s="93"/>
      <c r="Z90" s="93"/>
    </row>
    <row r="91" ht="15.75" customHeight="1">
      <c r="A91" s="93"/>
      <c r="B91" s="93"/>
      <c r="C91" s="93"/>
      <c r="D91" s="93"/>
      <c r="E91" s="93"/>
      <c r="F91" s="93"/>
      <c r="G91" s="93"/>
      <c r="H91" s="93"/>
      <c r="I91" s="96" t="s">
        <v>242</v>
      </c>
      <c r="J91" s="97">
        <v>3.0</v>
      </c>
      <c r="K91" s="93"/>
      <c r="L91" s="93"/>
      <c r="M91" s="93"/>
      <c r="N91" s="93"/>
      <c r="O91" s="93"/>
      <c r="P91" s="93"/>
      <c r="Q91" s="93"/>
      <c r="R91" s="93"/>
      <c r="S91" s="93"/>
      <c r="T91" s="93"/>
      <c r="U91" s="93"/>
      <c r="V91" s="93"/>
      <c r="W91" s="93"/>
      <c r="X91" s="93"/>
      <c r="Y91" s="93"/>
      <c r="Z91" s="93"/>
    </row>
    <row r="92" ht="15.75" customHeight="1">
      <c r="A92" s="93"/>
      <c r="B92" s="93"/>
      <c r="C92" s="93"/>
      <c r="D92" s="93"/>
      <c r="E92" s="93"/>
      <c r="F92" s="93"/>
      <c r="G92" s="93"/>
      <c r="H92" s="93"/>
      <c r="I92" s="96" t="s">
        <v>243</v>
      </c>
      <c r="J92" s="97">
        <v>-1.0</v>
      </c>
      <c r="K92" s="93"/>
      <c r="L92" s="93"/>
      <c r="M92" s="93"/>
      <c r="N92" s="93"/>
      <c r="O92" s="93"/>
      <c r="P92" s="93"/>
      <c r="Q92" s="93"/>
      <c r="R92" s="93"/>
      <c r="S92" s="93"/>
      <c r="T92" s="93"/>
      <c r="U92" s="93"/>
      <c r="V92" s="93"/>
      <c r="W92" s="93"/>
      <c r="X92" s="93"/>
      <c r="Y92" s="93"/>
      <c r="Z92" s="93"/>
    </row>
    <row r="93" ht="15.75" customHeight="1">
      <c r="A93" s="93"/>
      <c r="B93" s="93"/>
      <c r="C93" s="93"/>
      <c r="D93" s="93"/>
      <c r="E93" s="93"/>
      <c r="F93" s="93"/>
      <c r="G93" s="93"/>
      <c r="H93" s="93"/>
      <c r="I93" s="96" t="s">
        <v>244</v>
      </c>
      <c r="J93" s="97">
        <v>-3.0</v>
      </c>
      <c r="K93" s="93"/>
      <c r="L93" s="93"/>
      <c r="M93" s="93"/>
      <c r="N93" s="93"/>
      <c r="O93" s="93"/>
      <c r="P93" s="93"/>
      <c r="Q93" s="93"/>
      <c r="R93" s="93"/>
      <c r="S93" s="93"/>
      <c r="T93" s="93"/>
      <c r="U93" s="93"/>
      <c r="V93" s="93"/>
      <c r="W93" s="93"/>
      <c r="X93" s="93"/>
      <c r="Y93" s="93"/>
      <c r="Z93" s="93"/>
    </row>
    <row r="94" ht="15.75" customHeight="1">
      <c r="A94" s="93"/>
      <c r="B94" s="93"/>
      <c r="C94" s="93"/>
      <c r="D94" s="93"/>
      <c r="E94" s="93"/>
      <c r="F94" s="93"/>
      <c r="G94" s="93"/>
      <c r="H94" s="93"/>
      <c r="I94" s="96" t="s">
        <v>245</v>
      </c>
      <c r="J94" s="97">
        <v>-2.0</v>
      </c>
      <c r="K94" s="93"/>
      <c r="L94" s="93"/>
      <c r="M94" s="93"/>
      <c r="N94" s="93"/>
      <c r="O94" s="93"/>
      <c r="P94" s="93"/>
      <c r="Q94" s="93"/>
      <c r="R94" s="93"/>
      <c r="S94" s="93"/>
      <c r="T94" s="93"/>
      <c r="U94" s="93"/>
      <c r="V94" s="93"/>
      <c r="W94" s="93"/>
      <c r="X94" s="93"/>
      <c r="Y94" s="93"/>
      <c r="Z94" s="93"/>
    </row>
    <row r="95" ht="15.75" customHeight="1">
      <c r="A95" s="93"/>
      <c r="B95" s="93"/>
      <c r="C95" s="93"/>
      <c r="D95" s="93"/>
      <c r="E95" s="93"/>
      <c r="F95" s="93"/>
      <c r="G95" s="93"/>
      <c r="H95" s="93"/>
      <c r="I95" s="96" t="s">
        <v>246</v>
      </c>
      <c r="J95" s="97">
        <v>2.0</v>
      </c>
      <c r="K95" s="93"/>
      <c r="L95" s="93"/>
      <c r="M95" s="93"/>
      <c r="N95" s="93"/>
      <c r="O95" s="93"/>
      <c r="P95" s="93"/>
      <c r="Q95" s="93"/>
      <c r="R95" s="93"/>
      <c r="S95" s="93"/>
      <c r="T95" s="93"/>
      <c r="U95" s="93"/>
      <c r="V95" s="93"/>
      <c r="W95" s="93"/>
      <c r="X95" s="93"/>
      <c r="Y95" s="93"/>
      <c r="Z95" s="93"/>
    </row>
    <row r="96" ht="15.75" customHeight="1">
      <c r="A96" s="93"/>
      <c r="B96" s="93"/>
      <c r="C96" s="93"/>
      <c r="D96" s="93"/>
      <c r="E96" s="93"/>
      <c r="F96" s="93"/>
      <c r="G96" s="93"/>
      <c r="H96" s="93"/>
      <c r="I96" s="96" t="s">
        <v>247</v>
      </c>
      <c r="J96" s="97">
        <v>-3.0</v>
      </c>
      <c r="K96" s="93"/>
      <c r="L96" s="93"/>
      <c r="M96" s="93"/>
      <c r="N96" s="93"/>
      <c r="O96" s="93"/>
      <c r="P96" s="93"/>
      <c r="Q96" s="93"/>
      <c r="R96" s="93"/>
      <c r="S96" s="93"/>
      <c r="T96" s="93"/>
      <c r="U96" s="93"/>
      <c r="V96" s="93"/>
      <c r="W96" s="93"/>
      <c r="X96" s="93"/>
      <c r="Y96" s="93"/>
      <c r="Z96" s="93"/>
    </row>
    <row r="97" ht="15.75" customHeight="1">
      <c r="A97" s="93"/>
      <c r="B97" s="93"/>
      <c r="C97" s="93"/>
      <c r="D97" s="93"/>
      <c r="E97" s="93"/>
      <c r="F97" s="93"/>
      <c r="G97" s="93"/>
      <c r="H97" s="93"/>
      <c r="I97" s="96" t="s">
        <v>248</v>
      </c>
      <c r="J97" s="97">
        <v>2.0</v>
      </c>
      <c r="K97" s="93"/>
      <c r="L97" s="93"/>
      <c r="M97" s="93"/>
      <c r="N97" s="93"/>
      <c r="O97" s="93"/>
      <c r="P97" s="93"/>
      <c r="Q97" s="93"/>
      <c r="R97" s="93"/>
      <c r="S97" s="93"/>
      <c r="T97" s="93"/>
      <c r="U97" s="93"/>
      <c r="V97" s="93"/>
      <c r="W97" s="93"/>
      <c r="X97" s="93"/>
      <c r="Y97" s="93"/>
      <c r="Z97" s="93"/>
    </row>
    <row r="98" ht="15.75" customHeight="1">
      <c r="A98" s="93"/>
      <c r="B98" s="93"/>
      <c r="C98" s="93"/>
      <c r="D98" s="93"/>
      <c r="E98" s="93"/>
      <c r="F98" s="93"/>
      <c r="G98" s="93"/>
      <c r="H98" s="93"/>
      <c r="I98" s="96" t="s">
        <v>249</v>
      </c>
      <c r="J98" s="97">
        <v>-1.0</v>
      </c>
      <c r="K98" s="93"/>
      <c r="L98" s="93"/>
      <c r="M98" s="93"/>
      <c r="N98" s="93"/>
      <c r="O98" s="93"/>
      <c r="P98" s="93"/>
      <c r="Q98" s="93"/>
      <c r="R98" s="93"/>
      <c r="S98" s="93"/>
      <c r="T98" s="93"/>
      <c r="U98" s="93"/>
      <c r="V98" s="93"/>
      <c r="W98" s="93"/>
      <c r="X98" s="93"/>
      <c r="Y98" s="93"/>
      <c r="Z98" s="93"/>
    </row>
    <row r="99" ht="15.75" customHeight="1">
      <c r="A99" s="93"/>
      <c r="B99" s="93"/>
      <c r="C99" s="93"/>
      <c r="D99" s="93"/>
      <c r="E99" s="93"/>
      <c r="F99" s="93"/>
      <c r="G99" s="93"/>
      <c r="H99" s="93"/>
      <c r="I99" s="96" t="s">
        <v>250</v>
      </c>
      <c r="J99" s="97">
        <v>2.0</v>
      </c>
      <c r="K99" s="93"/>
      <c r="L99" s="93"/>
      <c r="M99" s="93"/>
      <c r="N99" s="93"/>
      <c r="O99" s="93"/>
      <c r="P99" s="93"/>
      <c r="Q99" s="93"/>
      <c r="R99" s="93"/>
      <c r="S99" s="93"/>
      <c r="T99" s="93"/>
      <c r="U99" s="93"/>
      <c r="V99" s="93"/>
      <c r="W99" s="93"/>
      <c r="X99" s="93"/>
      <c r="Y99" s="93"/>
      <c r="Z99" s="93"/>
    </row>
    <row r="100" ht="15.75" customHeight="1">
      <c r="A100" s="93"/>
      <c r="B100" s="93"/>
      <c r="C100" s="93"/>
      <c r="D100" s="93"/>
      <c r="E100" s="93"/>
      <c r="F100" s="93"/>
      <c r="G100" s="93"/>
      <c r="H100" s="93"/>
      <c r="I100" s="96" t="s">
        <v>251</v>
      </c>
      <c r="J100" s="97">
        <v>1.0</v>
      </c>
      <c r="K100" s="93"/>
      <c r="L100" s="93"/>
      <c r="M100" s="93"/>
      <c r="N100" s="93"/>
      <c r="O100" s="93"/>
      <c r="P100" s="93"/>
      <c r="Q100" s="93"/>
      <c r="R100" s="93"/>
      <c r="S100" s="93"/>
      <c r="T100" s="93"/>
      <c r="U100" s="93"/>
      <c r="V100" s="93"/>
      <c r="W100" s="93"/>
      <c r="X100" s="93"/>
      <c r="Y100" s="93"/>
      <c r="Z100" s="93"/>
    </row>
    <row r="101" ht="15.75" customHeight="1">
      <c r="A101" s="93"/>
      <c r="B101" s="93"/>
      <c r="C101" s="93"/>
      <c r="D101" s="93"/>
      <c r="E101" s="93"/>
      <c r="F101" s="93"/>
      <c r="G101" s="93"/>
      <c r="H101" s="93"/>
      <c r="I101" s="98" t="s">
        <v>252</v>
      </c>
      <c r="J101" s="4"/>
      <c r="K101" s="93"/>
      <c r="L101" s="93"/>
      <c r="M101" s="93"/>
      <c r="N101" s="93"/>
      <c r="O101" s="93"/>
      <c r="P101" s="93"/>
      <c r="Q101" s="93"/>
      <c r="R101" s="93"/>
      <c r="S101" s="93"/>
      <c r="T101" s="93"/>
      <c r="U101" s="93"/>
      <c r="V101" s="93"/>
      <c r="W101" s="93"/>
      <c r="X101" s="93"/>
      <c r="Y101" s="93"/>
      <c r="Z101" s="93"/>
    </row>
    <row r="102" ht="15.75" customHeight="1">
      <c r="A102" s="93"/>
      <c r="B102" s="93"/>
      <c r="C102" s="93"/>
      <c r="D102" s="93"/>
      <c r="E102" s="93"/>
      <c r="F102" s="93"/>
      <c r="G102" s="93"/>
      <c r="H102" s="93"/>
      <c r="I102" s="96" t="s">
        <v>253</v>
      </c>
      <c r="J102" s="97">
        <v>1.0</v>
      </c>
      <c r="K102" s="93"/>
      <c r="L102" s="93"/>
      <c r="M102" s="93"/>
      <c r="N102" s="93"/>
      <c r="O102" s="93"/>
      <c r="P102" s="93"/>
      <c r="Q102" s="93"/>
      <c r="R102" s="93"/>
      <c r="S102" s="93"/>
      <c r="T102" s="93"/>
      <c r="U102" s="93"/>
      <c r="V102" s="93"/>
      <c r="W102" s="93"/>
      <c r="X102" s="93"/>
      <c r="Y102" s="93"/>
      <c r="Z102" s="93"/>
    </row>
    <row r="103" ht="15.75" customHeight="1">
      <c r="A103" s="93"/>
      <c r="B103" s="93"/>
      <c r="C103" s="93"/>
      <c r="D103" s="93"/>
      <c r="E103" s="93"/>
      <c r="F103" s="93"/>
      <c r="G103" s="93"/>
      <c r="H103" s="93"/>
      <c r="I103" s="96" t="s">
        <v>254</v>
      </c>
      <c r="J103" s="97">
        <v>1.0</v>
      </c>
      <c r="K103" s="93"/>
      <c r="L103" s="93"/>
      <c r="M103" s="93"/>
      <c r="N103" s="93"/>
      <c r="O103" s="93"/>
      <c r="P103" s="93"/>
      <c r="Q103" s="93"/>
      <c r="R103" s="93"/>
      <c r="S103" s="93"/>
      <c r="T103" s="93"/>
      <c r="U103" s="93"/>
      <c r="V103" s="93"/>
      <c r="W103" s="93"/>
      <c r="X103" s="93"/>
      <c r="Y103" s="93"/>
      <c r="Z103" s="93"/>
    </row>
    <row r="104" ht="15.75" customHeight="1">
      <c r="A104" s="93"/>
      <c r="B104" s="93"/>
      <c r="C104" s="93"/>
      <c r="D104" s="93"/>
      <c r="E104" s="93"/>
      <c r="F104" s="93"/>
      <c r="G104" s="93"/>
      <c r="H104" s="93"/>
      <c r="I104" s="96" t="s">
        <v>255</v>
      </c>
      <c r="J104" s="97">
        <v>-1.0</v>
      </c>
      <c r="K104" s="93"/>
      <c r="L104" s="93"/>
      <c r="M104" s="93"/>
      <c r="N104" s="93"/>
      <c r="O104" s="93"/>
      <c r="P104" s="93"/>
      <c r="Q104" s="93"/>
      <c r="R104" s="93"/>
      <c r="S104" s="93"/>
      <c r="T104" s="93"/>
      <c r="U104" s="93"/>
      <c r="V104" s="93"/>
      <c r="W104" s="93"/>
      <c r="X104" s="93"/>
      <c r="Y104" s="93"/>
      <c r="Z104" s="93"/>
    </row>
    <row r="105" ht="15.75" customHeight="1">
      <c r="A105" s="93"/>
      <c r="B105" s="93"/>
      <c r="C105" s="93"/>
      <c r="D105" s="93"/>
      <c r="E105" s="93"/>
      <c r="F105" s="93"/>
      <c r="G105" s="93"/>
      <c r="H105" s="93"/>
      <c r="I105" s="96" t="s">
        <v>256</v>
      </c>
      <c r="J105" s="97">
        <v>3.0</v>
      </c>
      <c r="K105" s="93"/>
      <c r="L105" s="93"/>
      <c r="M105" s="93"/>
      <c r="N105" s="93"/>
      <c r="O105" s="93"/>
      <c r="P105" s="93"/>
      <c r="Q105" s="93"/>
      <c r="R105" s="93"/>
      <c r="S105" s="93"/>
      <c r="T105" s="93"/>
      <c r="U105" s="93"/>
      <c r="V105" s="93"/>
      <c r="W105" s="93"/>
      <c r="X105" s="93"/>
      <c r="Y105" s="93"/>
      <c r="Z105" s="93"/>
    </row>
    <row r="106" ht="15.75" customHeight="1">
      <c r="A106" s="93"/>
      <c r="B106" s="93"/>
      <c r="C106" s="93"/>
      <c r="D106" s="93"/>
      <c r="E106" s="93"/>
      <c r="F106" s="93"/>
      <c r="G106" s="93"/>
      <c r="H106" s="93"/>
      <c r="I106" s="96" t="s">
        <v>257</v>
      </c>
      <c r="J106" s="97">
        <v>-7.0</v>
      </c>
      <c r="K106" s="93"/>
      <c r="L106" s="93"/>
      <c r="M106" s="93"/>
      <c r="N106" s="93"/>
      <c r="O106" s="93"/>
      <c r="P106" s="93"/>
      <c r="Q106" s="93"/>
      <c r="R106" s="93"/>
      <c r="S106" s="93"/>
      <c r="T106" s="93"/>
      <c r="U106" s="93"/>
      <c r="V106" s="93"/>
      <c r="W106" s="93"/>
      <c r="X106" s="93"/>
      <c r="Y106" s="93"/>
      <c r="Z106" s="93"/>
    </row>
    <row r="107" ht="15.75" customHeight="1">
      <c r="A107" s="93"/>
      <c r="B107" s="93"/>
      <c r="C107" s="93"/>
      <c r="D107" s="93"/>
      <c r="E107" s="93"/>
      <c r="F107" s="93"/>
      <c r="G107" s="93"/>
      <c r="H107" s="93"/>
      <c r="I107" s="96" t="s">
        <v>258</v>
      </c>
      <c r="J107" s="97">
        <v>-1.0</v>
      </c>
      <c r="K107" s="93"/>
      <c r="L107" s="93"/>
      <c r="M107" s="93"/>
      <c r="N107" s="93"/>
      <c r="O107" s="93"/>
      <c r="P107" s="93"/>
      <c r="Q107" s="93"/>
      <c r="R107" s="93"/>
      <c r="S107" s="93"/>
      <c r="T107" s="93"/>
      <c r="U107" s="93"/>
      <c r="V107" s="93"/>
      <c r="W107" s="93"/>
      <c r="X107" s="93"/>
      <c r="Y107" s="93"/>
      <c r="Z107" s="93"/>
    </row>
    <row r="108" ht="15.75" customHeight="1">
      <c r="A108" s="93"/>
      <c r="B108" s="93"/>
      <c r="C108" s="93"/>
      <c r="D108" s="93"/>
      <c r="E108" s="93"/>
      <c r="F108" s="93"/>
      <c r="G108" s="93"/>
      <c r="H108" s="93"/>
      <c r="I108" s="96" t="s">
        <v>259</v>
      </c>
      <c r="J108" s="97">
        <v>-1.0</v>
      </c>
      <c r="K108" s="93"/>
      <c r="L108" s="93"/>
      <c r="M108" s="93"/>
      <c r="N108" s="93"/>
      <c r="O108" s="93"/>
      <c r="P108" s="93"/>
      <c r="Q108" s="93"/>
      <c r="R108" s="93"/>
      <c r="S108" s="93"/>
      <c r="T108" s="93"/>
      <c r="U108" s="93"/>
      <c r="V108" s="93"/>
      <c r="W108" s="93"/>
      <c r="X108" s="93"/>
      <c r="Y108" s="93"/>
      <c r="Z108" s="93"/>
    </row>
    <row r="109" ht="15.75" customHeight="1">
      <c r="A109" s="93"/>
      <c r="B109" s="93"/>
      <c r="C109" s="93"/>
      <c r="D109" s="93"/>
      <c r="E109" s="93"/>
      <c r="F109" s="93"/>
      <c r="G109" s="93"/>
      <c r="H109" s="93"/>
      <c r="I109" s="96" t="s">
        <v>260</v>
      </c>
      <c r="J109" s="97">
        <v>4.0</v>
      </c>
      <c r="K109" s="93"/>
      <c r="L109" s="93"/>
      <c r="M109" s="93"/>
      <c r="N109" s="93"/>
      <c r="O109" s="93"/>
      <c r="P109" s="93"/>
      <c r="Q109" s="93"/>
      <c r="R109" s="93"/>
      <c r="S109" s="93"/>
      <c r="T109" s="93"/>
      <c r="U109" s="93"/>
      <c r="V109" s="93"/>
      <c r="W109" s="93"/>
      <c r="X109" s="93"/>
      <c r="Y109" s="93"/>
      <c r="Z109" s="93"/>
    </row>
    <row r="110" ht="15.75" customHeight="1">
      <c r="A110" s="93"/>
      <c r="B110" s="93"/>
      <c r="C110" s="93"/>
      <c r="D110" s="93"/>
      <c r="E110" s="93"/>
      <c r="F110" s="93"/>
      <c r="G110" s="93"/>
      <c r="H110" s="93"/>
      <c r="I110" s="96" t="s">
        <v>261</v>
      </c>
      <c r="J110" s="97">
        <v>6.0</v>
      </c>
      <c r="K110" s="93"/>
      <c r="L110" s="93"/>
      <c r="M110" s="93"/>
      <c r="N110" s="93"/>
      <c r="O110" s="93"/>
      <c r="P110" s="93"/>
      <c r="Q110" s="93"/>
      <c r="R110" s="93"/>
      <c r="S110" s="93"/>
      <c r="T110" s="93"/>
      <c r="U110" s="93"/>
      <c r="V110" s="93"/>
      <c r="W110" s="93"/>
      <c r="X110" s="93"/>
      <c r="Y110" s="93"/>
      <c r="Z110" s="93"/>
    </row>
    <row r="111" ht="15.75" customHeight="1">
      <c r="A111" s="93"/>
      <c r="B111" s="93"/>
      <c r="C111" s="93"/>
      <c r="D111" s="93"/>
      <c r="E111" s="93"/>
      <c r="F111" s="93"/>
      <c r="G111" s="93"/>
      <c r="H111" s="93"/>
      <c r="I111" s="96" t="s">
        <v>262</v>
      </c>
      <c r="J111" s="97">
        <v>1.0</v>
      </c>
      <c r="K111" s="93"/>
      <c r="L111" s="93"/>
      <c r="M111" s="93"/>
      <c r="N111" s="93"/>
      <c r="O111" s="93"/>
      <c r="P111" s="93"/>
      <c r="Q111" s="93"/>
      <c r="R111" s="93"/>
      <c r="S111" s="93"/>
      <c r="T111" s="93"/>
      <c r="U111" s="93"/>
      <c r="V111" s="93"/>
      <c r="W111" s="93"/>
      <c r="X111" s="93"/>
      <c r="Y111" s="93"/>
      <c r="Z111" s="93"/>
    </row>
    <row r="112" ht="15.75" customHeight="1">
      <c r="A112" s="93"/>
      <c r="B112" s="93"/>
      <c r="C112" s="93"/>
      <c r="D112" s="93"/>
      <c r="E112" s="93"/>
      <c r="F112" s="93"/>
      <c r="G112" s="93"/>
      <c r="H112" s="93"/>
      <c r="I112" s="96" t="s">
        <v>263</v>
      </c>
      <c r="J112" s="97">
        <v>-2.0</v>
      </c>
      <c r="K112" s="93"/>
      <c r="L112" s="93"/>
      <c r="M112" s="93"/>
      <c r="N112" s="93"/>
      <c r="O112" s="93"/>
      <c r="P112" s="93"/>
      <c r="Q112" s="93"/>
      <c r="R112" s="93"/>
      <c r="S112" s="93"/>
      <c r="T112" s="93"/>
      <c r="U112" s="93"/>
      <c r="V112" s="93"/>
      <c r="W112" s="93"/>
      <c r="X112" s="93"/>
      <c r="Y112" s="93"/>
      <c r="Z112" s="93"/>
    </row>
    <row r="113" ht="15.75" customHeight="1">
      <c r="A113" s="93"/>
      <c r="B113" s="93"/>
      <c r="C113" s="93"/>
      <c r="D113" s="93"/>
      <c r="E113" s="93"/>
      <c r="F113" s="93"/>
      <c r="G113" s="93"/>
      <c r="H113" s="93"/>
      <c r="I113" s="96" t="s">
        <v>264</v>
      </c>
      <c r="J113" s="97">
        <v>-2.0</v>
      </c>
      <c r="K113" s="93"/>
      <c r="L113" s="93"/>
      <c r="M113" s="93"/>
      <c r="N113" s="93"/>
      <c r="O113" s="93"/>
      <c r="P113" s="93"/>
      <c r="Q113" s="93"/>
      <c r="R113" s="93"/>
      <c r="S113" s="93"/>
      <c r="T113" s="93"/>
      <c r="U113" s="93"/>
      <c r="V113" s="93"/>
      <c r="W113" s="93"/>
      <c r="X113" s="93"/>
      <c r="Y113" s="93"/>
      <c r="Z113" s="93"/>
    </row>
    <row r="114" ht="15.75" customHeight="1">
      <c r="A114" s="93"/>
      <c r="B114" s="93"/>
      <c r="C114" s="93"/>
      <c r="D114" s="93"/>
      <c r="E114" s="93"/>
      <c r="F114" s="93"/>
      <c r="G114" s="93"/>
      <c r="H114" s="93"/>
      <c r="I114" s="96" t="s">
        <v>265</v>
      </c>
      <c r="J114" s="97">
        <v>-1.0</v>
      </c>
      <c r="K114" s="93"/>
      <c r="L114" s="93"/>
      <c r="M114" s="93"/>
      <c r="N114" s="93"/>
      <c r="O114" s="93"/>
      <c r="P114" s="93"/>
      <c r="Q114" s="93"/>
      <c r="R114" s="93"/>
      <c r="S114" s="93"/>
      <c r="T114" s="93"/>
      <c r="U114" s="93"/>
      <c r="V114" s="93"/>
      <c r="W114" s="93"/>
      <c r="X114" s="93"/>
      <c r="Y114" s="93"/>
      <c r="Z114" s="93"/>
    </row>
    <row r="115" ht="15.75" customHeight="1">
      <c r="A115" s="93"/>
      <c r="B115" s="93"/>
      <c r="C115" s="93"/>
      <c r="D115" s="93"/>
      <c r="E115" s="93"/>
      <c r="F115" s="93"/>
      <c r="G115" s="93"/>
      <c r="H115" s="93"/>
      <c r="I115" s="96" t="s">
        <v>266</v>
      </c>
      <c r="J115" s="97">
        <v>3.0</v>
      </c>
      <c r="K115" s="93"/>
      <c r="L115" s="93"/>
      <c r="M115" s="93"/>
      <c r="N115" s="93"/>
      <c r="O115" s="93"/>
      <c r="P115" s="93"/>
      <c r="Q115" s="93"/>
      <c r="R115" s="93"/>
      <c r="S115" s="93"/>
      <c r="T115" s="93"/>
      <c r="U115" s="93"/>
      <c r="V115" s="93"/>
      <c r="W115" s="93"/>
      <c r="X115" s="93"/>
      <c r="Y115" s="93"/>
      <c r="Z115" s="93"/>
    </row>
    <row r="116" ht="15.75" customHeight="1">
      <c r="A116" s="93"/>
      <c r="B116" s="93"/>
      <c r="C116" s="93"/>
      <c r="D116" s="93"/>
      <c r="E116" s="93"/>
      <c r="F116" s="93"/>
      <c r="G116" s="93"/>
      <c r="H116" s="93"/>
      <c r="I116" s="96" t="s">
        <v>267</v>
      </c>
      <c r="J116" s="97">
        <v>3.0</v>
      </c>
      <c r="K116" s="93"/>
      <c r="L116" s="93"/>
      <c r="M116" s="93"/>
      <c r="N116" s="93"/>
      <c r="O116" s="93"/>
      <c r="P116" s="93"/>
      <c r="Q116" s="93"/>
      <c r="R116" s="93"/>
      <c r="S116" s="93"/>
      <c r="T116" s="93"/>
      <c r="U116" s="93"/>
      <c r="V116" s="93"/>
      <c r="W116" s="93"/>
      <c r="X116" s="93"/>
      <c r="Y116" s="93"/>
      <c r="Z116" s="93"/>
    </row>
    <row r="117" ht="15.75" customHeight="1">
      <c r="A117" s="93"/>
      <c r="B117" s="93"/>
      <c r="C117" s="93"/>
      <c r="D117" s="93"/>
      <c r="E117" s="93"/>
      <c r="F117" s="93"/>
      <c r="G117" s="93"/>
      <c r="H117" s="93"/>
      <c r="I117" s="96" t="s">
        <v>268</v>
      </c>
      <c r="J117" s="97">
        <v>7.0</v>
      </c>
      <c r="K117" s="93"/>
      <c r="L117" s="93"/>
      <c r="M117" s="93"/>
      <c r="N117" s="93"/>
      <c r="O117" s="93"/>
      <c r="P117" s="93"/>
      <c r="Q117" s="93"/>
      <c r="R117" s="93"/>
      <c r="S117" s="93"/>
      <c r="T117" s="93"/>
      <c r="U117" s="93"/>
      <c r="V117" s="93"/>
      <c r="W117" s="93"/>
      <c r="X117" s="93"/>
      <c r="Y117" s="93"/>
      <c r="Z117" s="93"/>
    </row>
    <row r="118" ht="15.75" customHeight="1">
      <c r="A118" s="93"/>
      <c r="B118" s="93"/>
      <c r="C118" s="93"/>
      <c r="D118" s="93"/>
      <c r="E118" s="93"/>
      <c r="F118" s="93"/>
      <c r="G118" s="93"/>
      <c r="H118" s="93"/>
      <c r="I118" s="96" t="s">
        <v>269</v>
      </c>
      <c r="J118" s="97">
        <v>1.0</v>
      </c>
      <c r="K118" s="93"/>
      <c r="L118" s="93"/>
      <c r="M118" s="93"/>
      <c r="N118" s="93"/>
      <c r="O118" s="93"/>
      <c r="P118" s="93"/>
      <c r="Q118" s="93"/>
      <c r="R118" s="93"/>
      <c r="S118" s="93"/>
      <c r="T118" s="93"/>
      <c r="U118" s="93"/>
      <c r="V118" s="93"/>
      <c r="W118" s="93"/>
      <c r="X118" s="93"/>
      <c r="Y118" s="93"/>
      <c r="Z118" s="93"/>
    </row>
    <row r="119" ht="15.75" customHeight="1">
      <c r="A119" s="93"/>
      <c r="B119" s="93"/>
      <c r="C119" s="93"/>
      <c r="D119" s="93"/>
      <c r="E119" s="93"/>
      <c r="F119" s="93"/>
      <c r="G119" s="93"/>
      <c r="H119" s="93"/>
      <c r="I119" s="96" t="s">
        <v>270</v>
      </c>
      <c r="J119" s="97">
        <v>1.0</v>
      </c>
      <c r="K119" s="93"/>
      <c r="L119" s="93"/>
      <c r="M119" s="93"/>
      <c r="N119" s="93"/>
      <c r="O119" s="93"/>
      <c r="P119" s="93"/>
      <c r="Q119" s="93"/>
      <c r="R119" s="93"/>
      <c r="S119" s="93"/>
      <c r="T119" s="93"/>
      <c r="U119" s="93"/>
      <c r="V119" s="93"/>
      <c r="W119" s="93"/>
      <c r="X119" s="93"/>
      <c r="Y119" s="93"/>
      <c r="Z119" s="93"/>
    </row>
    <row r="120" ht="15.75" customHeight="1">
      <c r="A120" s="93"/>
      <c r="B120" s="93"/>
      <c r="C120" s="93"/>
      <c r="D120" s="93"/>
      <c r="E120" s="93"/>
      <c r="F120" s="93"/>
      <c r="G120" s="93"/>
      <c r="H120" s="93"/>
      <c r="I120" s="96" t="s">
        <v>271</v>
      </c>
      <c r="J120" s="97">
        <v>-3.0</v>
      </c>
      <c r="K120" s="93"/>
      <c r="L120" s="93"/>
      <c r="M120" s="93"/>
      <c r="N120" s="93"/>
      <c r="O120" s="93"/>
      <c r="P120" s="93"/>
      <c r="Q120" s="93"/>
      <c r="R120" s="93"/>
      <c r="S120" s="93"/>
      <c r="T120" s="93"/>
      <c r="U120" s="93"/>
      <c r="V120" s="93"/>
      <c r="W120" s="93"/>
      <c r="X120" s="93"/>
      <c r="Y120" s="93"/>
      <c r="Z120" s="93"/>
    </row>
    <row r="121" ht="15.75" customHeight="1">
      <c r="A121" s="93"/>
      <c r="B121" s="93"/>
      <c r="C121" s="93"/>
      <c r="D121" s="93"/>
      <c r="E121" s="93"/>
      <c r="F121" s="93"/>
      <c r="G121" s="93"/>
      <c r="H121" s="93"/>
      <c r="I121" s="96" t="s">
        <v>272</v>
      </c>
      <c r="J121" s="97">
        <v>-4.0</v>
      </c>
      <c r="K121" s="93"/>
      <c r="L121" s="93"/>
      <c r="M121" s="93"/>
      <c r="N121" s="93"/>
      <c r="O121" s="93"/>
      <c r="P121" s="93"/>
      <c r="Q121" s="93"/>
      <c r="R121" s="93"/>
      <c r="S121" s="93"/>
      <c r="T121" s="93"/>
      <c r="U121" s="93"/>
      <c r="V121" s="93"/>
      <c r="W121" s="93"/>
      <c r="X121" s="93"/>
      <c r="Y121" s="93"/>
      <c r="Z121" s="93"/>
    </row>
    <row r="122" ht="15.75" customHeight="1">
      <c r="A122" s="93"/>
      <c r="B122" s="93"/>
      <c r="C122" s="93"/>
      <c r="D122" s="93"/>
      <c r="E122" s="93"/>
      <c r="F122" s="93"/>
      <c r="G122" s="93"/>
      <c r="H122" s="93"/>
      <c r="I122" s="96" t="s">
        <v>273</v>
      </c>
      <c r="J122" s="97">
        <v>-5.0</v>
      </c>
      <c r="K122" s="93"/>
      <c r="L122" s="93"/>
      <c r="M122" s="93"/>
      <c r="N122" s="93"/>
      <c r="O122" s="93"/>
      <c r="P122" s="93"/>
      <c r="Q122" s="93"/>
      <c r="R122" s="93"/>
      <c r="S122" s="93"/>
      <c r="T122" s="93"/>
      <c r="U122" s="93"/>
      <c r="V122" s="93"/>
      <c r="W122" s="93"/>
      <c r="X122" s="93"/>
      <c r="Y122" s="93"/>
      <c r="Z122" s="93"/>
    </row>
    <row r="123" ht="15.75" customHeight="1">
      <c r="A123" s="93"/>
      <c r="B123" s="93"/>
      <c r="C123" s="93"/>
      <c r="D123" s="93"/>
      <c r="E123" s="93"/>
      <c r="F123" s="93"/>
      <c r="G123" s="93"/>
      <c r="H123" s="93"/>
      <c r="I123" s="96" t="s">
        <v>274</v>
      </c>
      <c r="J123" s="97">
        <v>-1.0</v>
      </c>
      <c r="K123" s="93"/>
      <c r="L123" s="93"/>
      <c r="M123" s="93"/>
      <c r="N123" s="93"/>
      <c r="O123" s="93"/>
      <c r="P123" s="93"/>
      <c r="Q123" s="93"/>
      <c r="R123" s="93"/>
      <c r="S123" s="93"/>
      <c r="T123" s="93"/>
      <c r="U123" s="93"/>
      <c r="V123" s="93"/>
      <c r="W123" s="93"/>
      <c r="X123" s="93"/>
      <c r="Y123" s="93"/>
      <c r="Z123" s="93"/>
    </row>
    <row r="124" ht="15.75" customHeight="1">
      <c r="A124" s="93"/>
      <c r="B124" s="93"/>
      <c r="C124" s="93"/>
      <c r="D124" s="93"/>
      <c r="E124" s="93"/>
      <c r="F124" s="93"/>
      <c r="G124" s="93"/>
      <c r="H124" s="93"/>
      <c r="I124" s="101"/>
      <c r="J124" s="101"/>
      <c r="K124" s="93"/>
      <c r="L124" s="93"/>
      <c r="M124" s="93"/>
      <c r="N124" s="93"/>
      <c r="O124" s="93"/>
      <c r="P124" s="93"/>
      <c r="Q124" s="93"/>
      <c r="R124" s="93"/>
      <c r="S124" s="93"/>
      <c r="T124" s="93"/>
      <c r="U124" s="93"/>
      <c r="V124" s="93"/>
      <c r="W124" s="93"/>
      <c r="X124" s="93"/>
      <c r="Y124" s="93"/>
      <c r="Z124" s="93"/>
    </row>
    <row r="125" ht="15.75" customHeight="1">
      <c r="A125" s="93"/>
      <c r="B125" s="93"/>
      <c r="C125" s="93"/>
      <c r="D125" s="93"/>
      <c r="E125" s="93"/>
      <c r="F125" s="93"/>
      <c r="G125" s="93"/>
      <c r="H125" s="93"/>
      <c r="I125" s="101"/>
      <c r="J125" s="101"/>
      <c r="K125" s="93"/>
      <c r="L125" s="93"/>
      <c r="M125" s="93"/>
      <c r="N125" s="93"/>
      <c r="O125" s="93"/>
      <c r="P125" s="93"/>
      <c r="Q125" s="93"/>
      <c r="R125" s="93"/>
      <c r="S125" s="93"/>
      <c r="T125" s="93"/>
      <c r="U125" s="93"/>
      <c r="V125" s="93"/>
      <c r="W125" s="93"/>
      <c r="X125" s="93"/>
      <c r="Y125" s="93"/>
      <c r="Z125" s="93"/>
    </row>
    <row r="126" ht="15.75" customHeight="1">
      <c r="A126" s="93"/>
      <c r="B126" s="93"/>
      <c r="C126" s="93"/>
      <c r="D126" s="93"/>
      <c r="E126" s="93"/>
      <c r="F126" s="93"/>
      <c r="G126" s="93"/>
      <c r="H126" s="93"/>
      <c r="I126" s="101"/>
      <c r="J126" s="101"/>
      <c r="K126" s="93"/>
      <c r="L126" s="93"/>
      <c r="M126" s="93"/>
      <c r="N126" s="93"/>
      <c r="O126" s="93"/>
      <c r="P126" s="93"/>
      <c r="Q126" s="93"/>
      <c r="R126" s="93"/>
      <c r="S126" s="93"/>
      <c r="T126" s="93"/>
      <c r="U126" s="93"/>
      <c r="V126" s="93"/>
      <c r="W126" s="93"/>
      <c r="X126" s="93"/>
      <c r="Y126" s="93"/>
      <c r="Z126" s="93"/>
    </row>
    <row r="127" ht="15.75" customHeight="1">
      <c r="A127" s="93"/>
      <c r="B127" s="93"/>
      <c r="C127" s="93"/>
      <c r="D127" s="93"/>
      <c r="E127" s="93"/>
      <c r="F127" s="93"/>
      <c r="G127" s="93"/>
      <c r="H127" s="93"/>
      <c r="I127" s="101"/>
      <c r="J127" s="101"/>
      <c r="K127" s="93"/>
      <c r="L127" s="93"/>
      <c r="M127" s="93"/>
      <c r="N127" s="93"/>
      <c r="O127" s="93"/>
      <c r="P127" s="93"/>
      <c r="Q127" s="93"/>
      <c r="R127" s="93"/>
      <c r="S127" s="93"/>
      <c r="T127" s="93"/>
      <c r="U127" s="93"/>
      <c r="V127" s="93"/>
      <c r="W127" s="93"/>
      <c r="X127" s="93"/>
      <c r="Y127" s="93"/>
      <c r="Z127" s="93"/>
    </row>
    <row r="128" ht="15.75" customHeight="1">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row>
    <row r="129" ht="15.75" customHeight="1">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row>
    <row r="130" ht="15.75" customHeight="1">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row>
    <row r="131" ht="15.75" customHeight="1">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row>
    <row r="132" ht="15.75" customHeight="1">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row>
    <row r="133" ht="15.75" customHeight="1">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row>
    <row r="134" ht="15.75" customHeight="1">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row>
    <row r="135" ht="15.75" customHeight="1">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row>
    <row r="136" ht="15.75" customHeight="1">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row>
    <row r="137" ht="15.75" customHeight="1">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row>
    <row r="138" ht="15.75" customHeight="1">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row>
    <row r="139" ht="15.75" customHeight="1">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row>
    <row r="140" ht="15.75" customHeight="1">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row>
    <row r="141" ht="15.75" customHeight="1">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row>
    <row r="142" ht="15.75" customHeight="1">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row>
    <row r="143" ht="15.75" customHeight="1">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row>
    <row r="144" ht="15.75" customHeight="1">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row>
    <row r="145" ht="15.75" customHeight="1">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row>
    <row r="146" ht="15.75" customHeight="1">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row>
    <row r="147" ht="15.75" customHeight="1">
      <c r="A147" s="93"/>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row>
    <row r="148" ht="15.75" customHeight="1">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row>
    <row r="149" ht="15.75" customHeight="1">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row>
    <row r="150" ht="15.75" customHeight="1">
      <c r="A150" s="93"/>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row>
    <row r="151" ht="15.75" customHeight="1">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row>
    <row r="152" ht="15.75" customHeight="1">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row>
    <row r="153" ht="15.75" customHeight="1">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row>
    <row r="154" ht="15.75" customHeight="1">
      <c r="A154" s="93"/>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row>
    <row r="155" ht="15.75" customHeight="1">
      <c r="A155" s="93"/>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row>
    <row r="156" ht="15.75" customHeight="1">
      <c r="A156" s="93"/>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row>
    <row r="157" ht="15.75" customHeight="1">
      <c r="A157" s="93"/>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row>
    <row r="158" ht="15.75" customHeight="1">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row>
    <row r="159" ht="15.75" customHeight="1">
      <c r="A159" s="93"/>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row>
    <row r="160" ht="15.75" customHeight="1">
      <c r="A160" s="93"/>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row>
    <row r="161" ht="15.75" customHeight="1">
      <c r="A161" s="93"/>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row>
    <row r="162" ht="15.75" customHeight="1">
      <c r="A162" s="93"/>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row>
    <row r="163" ht="15.75" customHeight="1">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row>
    <row r="164" ht="15.75" customHeight="1">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row>
    <row r="165" ht="15.75" customHeight="1">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row>
    <row r="166" ht="15.75" customHeight="1">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row>
    <row r="167" ht="15.75" customHeight="1">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row>
    <row r="168" ht="15.75" customHeight="1">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row>
    <row r="169" ht="15.75" customHeight="1">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row>
    <row r="170" ht="15.75" customHeight="1">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row>
    <row r="171" ht="15.75" customHeight="1">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row>
    <row r="172" ht="15.75" customHeight="1">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row>
    <row r="173" ht="15.75" customHeight="1">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row>
    <row r="174" ht="15.75" customHeight="1">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row>
    <row r="175" ht="15.75" customHeight="1">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row>
    <row r="176" ht="15.75" customHeight="1">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row>
    <row r="177" ht="15.75" customHeight="1">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row>
    <row r="178" ht="15.7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row>
    <row r="179" ht="15.7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row>
    <row r="180" ht="15.7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row>
    <row r="181" ht="15.7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row>
    <row r="182" ht="15.7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row>
    <row r="183" ht="15.7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row>
    <row r="184" ht="15.75" customHeight="1">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row>
    <row r="185" ht="15.75" customHeight="1">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row>
    <row r="186" ht="15.75" customHeight="1">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row>
    <row r="187" ht="15.75" customHeight="1">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row>
    <row r="188" ht="15.75" customHeight="1">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row>
    <row r="189" ht="15.75" customHeight="1">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row>
    <row r="190" ht="15.7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row>
    <row r="191" ht="15.7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row>
    <row r="192" ht="15.7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row>
    <row r="193" ht="15.7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row>
    <row r="194" ht="15.7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row>
    <row r="195" ht="15.75" customHeight="1">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row>
    <row r="196" ht="15.75" customHeight="1">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row>
    <row r="197" ht="15.75" customHeight="1">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row>
    <row r="198" ht="15.75" customHeight="1">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row>
    <row r="199" ht="15.75" customHeight="1">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row>
    <row r="200" ht="15.75" customHeight="1">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row>
    <row r="201" ht="15.75" customHeight="1">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row>
    <row r="202" ht="15.75" customHeight="1">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row>
    <row r="203" ht="15.75" customHeight="1">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row>
    <row r="204" ht="15.75" customHeight="1">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row>
    <row r="205" ht="15.75" customHeight="1">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row>
    <row r="206" ht="15.75" customHeight="1">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row>
    <row r="207" ht="15.75" customHeight="1">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row>
    <row r="208" ht="15.75" customHeight="1">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row>
    <row r="209" ht="15.75" customHeight="1">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row>
    <row r="210" ht="15.75" customHeight="1">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row>
    <row r="211" ht="15.75" customHeight="1">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row>
    <row r="212" ht="15.75" customHeight="1">
      <c r="A212" s="93"/>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row>
    <row r="213" ht="15.75" customHeight="1">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row>
    <row r="214" ht="15.75" customHeight="1">
      <c r="A214" s="93"/>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row>
    <row r="215" ht="15.75" customHeight="1">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row>
    <row r="216" ht="15.75" customHeight="1">
      <c r="A216" s="93"/>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row>
    <row r="217" ht="15.75" customHeight="1">
      <c r="A217" s="93"/>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row>
    <row r="218" ht="15.75" customHeight="1">
      <c r="A218" s="93"/>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row>
    <row r="219" ht="15.75" customHeight="1">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row>
    <row r="220" ht="15.75" customHeight="1">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row>
    <row r="221" ht="15.75" customHeight="1">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row>
    <row r="222" ht="15.75" customHeight="1">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row>
    <row r="223" ht="15.75" customHeight="1">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row>
    <row r="224" ht="15.75" customHeight="1">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row>
    <row r="225" ht="15.75" customHeight="1">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row>
    <row r="226" ht="15.75" customHeight="1">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row>
    <row r="227" ht="15.75" customHeight="1">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row>
    <row r="228" ht="15.75" customHeight="1">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row>
    <row r="229" ht="15.75" customHeight="1">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row>
    <row r="230" ht="15.75" customHeight="1">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row>
    <row r="231" ht="15.75" customHeight="1">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row>
    <row r="232" ht="15.75" customHeight="1">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row>
    <row r="233" ht="15.75" customHeight="1">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row>
    <row r="234" ht="15.75" customHeight="1">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row>
    <row r="235" ht="15.75" customHeight="1">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row>
    <row r="236" ht="15.75" customHeight="1">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row>
    <row r="237" ht="15.75" customHeight="1">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row>
    <row r="238" ht="15.75" customHeight="1">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row>
    <row r="239" ht="15.75" customHeight="1">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row>
    <row r="240" ht="15.75" customHeight="1">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row>
    <row r="241" ht="15.75" customHeight="1">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row>
    <row r="242" ht="15.75" customHeight="1">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row>
    <row r="243" ht="15.75" customHeight="1">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row>
    <row r="244" ht="15.75" customHeight="1">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row>
    <row r="245" ht="15.75" customHeight="1">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row>
    <row r="246" ht="15.75" customHeight="1">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row>
    <row r="247" ht="15.75" customHeight="1">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row>
    <row r="248" ht="15.75" customHeight="1">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row>
    <row r="249" ht="15.75" customHeight="1">
      <c r="A249" s="93"/>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row>
    <row r="250" ht="15.75" customHeight="1">
      <c r="A250" s="93"/>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row>
    <row r="251" ht="15.75" customHeight="1">
      <c r="A251" s="93"/>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row>
    <row r="252" ht="15.75" customHeight="1">
      <c r="A252" s="93"/>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row>
    <row r="253" ht="15.75" customHeight="1">
      <c r="A253" s="93"/>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row>
    <row r="254" ht="15.75" customHeight="1">
      <c r="A254" s="93"/>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row>
    <row r="255" ht="15.75" customHeight="1">
      <c r="A255" s="93"/>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row>
    <row r="256" ht="15.75" customHeight="1">
      <c r="A256" s="93"/>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row>
    <row r="257" ht="15.75" customHeight="1">
      <c r="A257" s="93"/>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row>
    <row r="258" ht="15.75" customHeight="1">
      <c r="A258" s="93"/>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row>
    <row r="259" ht="15.75" customHeight="1">
      <c r="A259" s="93"/>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row>
    <row r="260" ht="15.75" customHeight="1">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row>
    <row r="261" ht="15.75" customHeight="1">
      <c r="A261" s="93"/>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row>
    <row r="262" ht="15.75" customHeight="1">
      <c r="A262" s="93"/>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row>
    <row r="263" ht="15.75" customHeight="1">
      <c r="A263" s="93"/>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row>
    <row r="264" ht="15.75" customHeight="1">
      <c r="A264" s="93"/>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row>
    <row r="265" ht="15.75" customHeight="1">
      <c r="A265" s="93"/>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row>
    <row r="266" ht="15.75" customHeight="1">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row>
    <row r="267" ht="15.75" customHeight="1">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row>
    <row r="268" ht="15.75" customHeight="1">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row>
    <row r="269" ht="15.75" customHeight="1">
      <c r="A269" s="93"/>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row>
    <row r="270" ht="15.75" customHeight="1">
      <c r="A270" s="93"/>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row>
    <row r="271" ht="15.75" customHeight="1">
      <c r="A271" s="93"/>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row>
    <row r="272" ht="15.75" customHeight="1">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row>
    <row r="273" ht="15.75" customHeight="1">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row>
    <row r="274" ht="15.75" customHeight="1">
      <c r="A274" s="93"/>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row>
    <row r="275" ht="15.75" customHeight="1">
      <c r="A275" s="93"/>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row>
    <row r="276" ht="15.75" customHeight="1">
      <c r="A276" s="93"/>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row>
    <row r="277" ht="15.75" customHeight="1">
      <c r="A277" s="93"/>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row>
    <row r="278" ht="15.75" customHeight="1">
      <c r="A278" s="93"/>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row>
    <row r="279" ht="15.75" customHeight="1">
      <c r="A279" s="93"/>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row>
    <row r="280" ht="15.75" customHeight="1">
      <c r="A280" s="93"/>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row>
    <row r="281" ht="15.75" customHeight="1">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row>
    <row r="282" ht="15.75" customHeight="1">
      <c r="A282" s="93"/>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row>
    <row r="283" ht="15.75" customHeight="1">
      <c r="A283" s="93"/>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row>
    <row r="284" ht="15.75" customHeight="1">
      <c r="A284" s="93"/>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row>
    <row r="285" ht="15.75" customHeight="1">
      <c r="A285" s="93"/>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row>
    <row r="286" ht="15.75" customHeight="1">
      <c r="A286" s="93"/>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row>
    <row r="287" ht="15.75" customHeight="1">
      <c r="A287" s="93"/>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row>
    <row r="288" ht="15.75" customHeight="1">
      <c r="A288" s="93"/>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row>
    <row r="289" ht="15.75" customHeight="1">
      <c r="A289" s="93"/>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row>
    <row r="290" ht="15.75" customHeight="1">
      <c r="A290" s="93"/>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row>
    <row r="291" ht="15.75" customHeight="1">
      <c r="A291" s="93"/>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row>
    <row r="292" ht="15.75" customHeight="1">
      <c r="A292" s="93"/>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row>
    <row r="293" ht="15.75" customHeight="1">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row>
    <row r="294" ht="15.75" customHeight="1">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row>
    <row r="295" ht="15.75" customHeight="1">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row>
    <row r="296" ht="15.75" customHeight="1">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row>
    <row r="297" ht="15.75" customHeight="1">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row>
    <row r="298" ht="15.75" customHeight="1">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row>
    <row r="299" ht="15.75" customHeight="1">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row>
    <row r="300" ht="15.75" customHeight="1">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row>
    <row r="301" ht="15.75" customHeight="1">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row>
    <row r="302" ht="15.75" customHeight="1">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row>
    <row r="303" ht="15.75" customHeight="1">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row>
    <row r="304" ht="15.75" customHeight="1">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row>
    <row r="305" ht="15.75" customHeight="1">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row>
    <row r="306" ht="15.75" customHeight="1">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row>
    <row r="307" ht="15.75" customHeight="1">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row>
    <row r="308" ht="15.75" customHeight="1">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row>
    <row r="309" ht="15.75" customHeight="1">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row>
    <row r="310" ht="15.75" customHeight="1">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row>
    <row r="311" ht="15.75" customHeight="1">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row>
    <row r="312" ht="15.75" customHeight="1">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row>
    <row r="313" ht="15.75" customHeight="1">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row>
    <row r="314" ht="15.75" customHeight="1">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row>
    <row r="315" ht="15.75" customHeight="1">
      <c r="A315" s="93"/>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row>
    <row r="316" ht="15.75" customHeight="1">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row>
    <row r="317" ht="15.75" customHeight="1">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row>
    <row r="318" ht="15.75" customHeight="1">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row>
    <row r="319" ht="15.75" customHeight="1">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row>
    <row r="320" ht="15.75" customHeight="1">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row>
    <row r="321" ht="15.75" customHeight="1">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row>
    <row r="322" ht="15.75" customHeight="1">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row>
    <row r="323" ht="15.75" customHeight="1">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row>
    <row r="324" ht="15.75" customHeight="1">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row>
    <row r="325" ht="15.75" customHeight="1">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row>
    <row r="326" ht="15.75" customHeight="1">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row>
    <row r="327" ht="15.75" customHeight="1">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row>
    <row r="328" ht="15.75" customHeight="1">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row>
    <row r="329" ht="15.75" customHeight="1">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row>
    <row r="330" ht="15.75" customHeight="1">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row>
    <row r="331" ht="15.75" customHeight="1">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row>
    <row r="332" ht="15.75" customHeight="1">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row>
    <row r="333" ht="15.75" customHeight="1">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row>
    <row r="334" ht="15.75" customHeight="1">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row>
    <row r="335" ht="15.75" customHeight="1">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row>
    <row r="336" ht="15.75" customHeight="1">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row>
    <row r="337" ht="15.75" customHeight="1">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row>
    <row r="338" ht="15.75" customHeight="1">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row>
    <row r="339" ht="15.75" customHeight="1">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row>
    <row r="340" ht="15.75" customHeight="1">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row>
    <row r="341" ht="15.75" customHeight="1">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row>
    <row r="342" ht="15.75" customHeight="1">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row>
    <row r="343" ht="15.75" customHeight="1">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row>
    <row r="344" ht="15.75" customHeight="1">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row>
    <row r="345" ht="15.75" customHeight="1">
      <c r="A345" s="93"/>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row>
    <row r="346" ht="15.75" customHeight="1">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row>
    <row r="347" ht="15.75" customHeight="1">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row>
    <row r="348" ht="15.75" customHeight="1">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row>
    <row r="349" ht="15.75" customHeight="1">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row>
    <row r="350" ht="15.75" customHeight="1">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row>
    <row r="351" ht="15.75" customHeight="1">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row>
    <row r="352" ht="15.75" customHeight="1">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row>
    <row r="353" ht="15.75" customHeight="1">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row>
    <row r="354" ht="15.75" customHeight="1">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row>
    <row r="355" ht="15.75" customHeight="1">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row>
    <row r="356" ht="15.75" customHeight="1">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row>
    <row r="357" ht="15.75" customHeight="1">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row>
    <row r="358" ht="15.75" customHeight="1">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row>
    <row r="359" ht="15.75" customHeight="1">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row>
    <row r="360" ht="15.75" customHeight="1">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row>
    <row r="361" ht="15.75" customHeight="1">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row>
    <row r="362" ht="15.75" customHeight="1">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row>
    <row r="363" ht="15.75" customHeight="1">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row>
    <row r="364" ht="15.75" customHeight="1">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row>
    <row r="365" ht="15.75" customHeight="1">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row>
    <row r="366" ht="15.75" customHeight="1">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row>
    <row r="367" ht="15.75" customHeight="1">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row>
    <row r="368" ht="15.75" customHeight="1">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row>
    <row r="369" ht="15.75" customHeight="1">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row>
    <row r="370" ht="15.75" customHeight="1">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row>
    <row r="371" ht="15.75" customHeight="1">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row>
    <row r="372" ht="15.75" customHeight="1">
      <c r="A372" s="93"/>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row>
    <row r="373" ht="15.75" customHeight="1">
      <c r="A373" s="93"/>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row>
    <row r="374" ht="15.75" customHeight="1">
      <c r="A374" s="93"/>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row>
    <row r="375" ht="15.75" customHeight="1">
      <c r="A375" s="93"/>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row>
    <row r="376" ht="15.75" customHeight="1">
      <c r="A376" s="93"/>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row>
    <row r="377" ht="15.75" customHeight="1">
      <c r="A377" s="93"/>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row>
    <row r="378" ht="15.75" customHeight="1">
      <c r="A378" s="93"/>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row>
    <row r="379" ht="15.75" customHeight="1">
      <c r="A379" s="93"/>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row>
    <row r="380" ht="15.75" customHeight="1">
      <c r="A380" s="93"/>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row>
    <row r="381" ht="15.75" customHeight="1">
      <c r="A381" s="93"/>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row>
    <row r="382" ht="15.75" customHeight="1">
      <c r="A382" s="93"/>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row>
    <row r="383" ht="15.75" customHeight="1">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row>
    <row r="384" ht="15.75" customHeight="1">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row>
    <row r="385" ht="15.75" customHeight="1">
      <c r="A385" s="93"/>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row>
    <row r="386" ht="15.75" customHeight="1">
      <c r="A386" s="93"/>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row>
    <row r="387" ht="15.75" customHeight="1">
      <c r="A387" s="93"/>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row>
    <row r="388" ht="15.75" customHeight="1">
      <c r="A388" s="93"/>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row>
    <row r="389" ht="15.75" customHeight="1">
      <c r="A389" s="93"/>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row>
    <row r="390" ht="15.75" customHeight="1">
      <c r="A390" s="93"/>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row>
    <row r="391" ht="15.75" customHeight="1">
      <c r="A391" s="93"/>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row>
    <row r="392" ht="15.75" customHeight="1">
      <c r="A392" s="93"/>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row>
    <row r="393" ht="15.75" customHeight="1">
      <c r="A393" s="93"/>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row>
    <row r="394" ht="15.75" customHeight="1">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row>
    <row r="395" ht="15.75" customHeight="1">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row>
    <row r="396" ht="15.75" customHeight="1">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row>
    <row r="397" ht="15.75" customHeight="1">
      <c r="A397" s="93"/>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row>
    <row r="398" ht="15.75" customHeight="1">
      <c r="A398" s="93"/>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row>
    <row r="399" ht="15.75" customHeight="1">
      <c r="A399" s="93"/>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row>
    <row r="400" ht="15.75" customHeight="1">
      <c r="A400" s="93"/>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row>
    <row r="401" ht="15.75" customHeight="1">
      <c r="A401" s="93"/>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row>
    <row r="402" ht="15.75" customHeight="1">
      <c r="A402" s="93"/>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row>
    <row r="403" ht="15.75" customHeight="1">
      <c r="A403" s="93"/>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row>
    <row r="404" ht="15.75" customHeight="1">
      <c r="A404" s="93"/>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row>
    <row r="405" ht="15.75" customHeight="1">
      <c r="A405" s="93"/>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row>
    <row r="406" ht="15.75" customHeight="1">
      <c r="A406" s="93"/>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row>
    <row r="407" ht="15.75" customHeight="1">
      <c r="A407" s="93"/>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row>
    <row r="408" ht="15.75" customHeight="1">
      <c r="A408" s="93"/>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row>
    <row r="409" ht="15.75" customHeight="1">
      <c r="A409" s="93"/>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row>
    <row r="410" ht="15.75" customHeight="1">
      <c r="A410" s="93"/>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row>
    <row r="411" ht="15.75" customHeight="1">
      <c r="A411" s="93"/>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row>
    <row r="412" ht="15.75" customHeight="1">
      <c r="A412" s="93"/>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row>
    <row r="413" ht="15.75" customHeight="1">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row>
    <row r="414" ht="15.75" customHeight="1">
      <c r="A414" s="93"/>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row>
    <row r="415" ht="15.75" customHeight="1">
      <c r="A415" s="93"/>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row>
    <row r="416" ht="15.75" customHeight="1">
      <c r="A416" s="93"/>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row>
    <row r="417" ht="15.75" customHeight="1">
      <c r="A417" s="93"/>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row>
    <row r="418" ht="15.75" customHeight="1">
      <c r="A418" s="93"/>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row>
    <row r="419" ht="15.75" customHeight="1">
      <c r="A419" s="93"/>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row>
    <row r="420" ht="15.75" customHeight="1">
      <c r="A420" s="93"/>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row>
    <row r="421" ht="15.75" customHeight="1">
      <c r="A421" s="93"/>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row>
    <row r="422" ht="15.75" customHeight="1">
      <c r="A422" s="93"/>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row>
    <row r="423" ht="15.75" customHeight="1">
      <c r="A423" s="93"/>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row>
    <row r="424" ht="15.75" customHeight="1">
      <c r="A424" s="93"/>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row>
    <row r="425" ht="15.75" customHeight="1">
      <c r="A425" s="93"/>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row>
    <row r="426" ht="15.75" customHeight="1">
      <c r="A426" s="93"/>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row>
    <row r="427" ht="15.75" customHeight="1">
      <c r="A427" s="93"/>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row>
    <row r="428" ht="15.75" customHeight="1">
      <c r="A428" s="93"/>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row>
    <row r="429" ht="15.75" customHeight="1">
      <c r="A429" s="93"/>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row>
    <row r="430" ht="15.75" customHeight="1">
      <c r="A430" s="93"/>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row>
    <row r="431" ht="15.75" customHeight="1">
      <c r="A431" s="93"/>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row>
    <row r="432" ht="15.75" customHeight="1">
      <c r="A432" s="93"/>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row>
    <row r="433" ht="15.75" customHeight="1">
      <c r="A433" s="93"/>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row>
    <row r="434" ht="15.75" customHeight="1">
      <c r="A434" s="93"/>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row>
    <row r="435" ht="15.75" customHeight="1">
      <c r="A435" s="93"/>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row>
    <row r="436" ht="15.75" customHeight="1">
      <c r="A436" s="93"/>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row>
    <row r="437" ht="15.75" customHeight="1">
      <c r="A437" s="93"/>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row>
    <row r="438" ht="15.75" customHeight="1">
      <c r="A438" s="93"/>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row>
    <row r="439" ht="15.75" customHeight="1">
      <c r="A439" s="93"/>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row>
    <row r="440" ht="15.75" customHeight="1">
      <c r="A440" s="93"/>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row>
    <row r="441" ht="15.75" customHeight="1">
      <c r="A441" s="93"/>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row>
    <row r="442" ht="15.75" customHeight="1">
      <c r="A442" s="93"/>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row>
    <row r="443" ht="15.75" customHeight="1">
      <c r="A443" s="93"/>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row>
    <row r="444" ht="15.75" customHeight="1">
      <c r="A444" s="93"/>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row>
    <row r="445" ht="15.75" customHeight="1">
      <c r="A445" s="93"/>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row>
    <row r="446" ht="15.75" customHeight="1">
      <c r="A446" s="93"/>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row>
    <row r="447" ht="15.75" customHeight="1">
      <c r="A447" s="93"/>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row>
    <row r="448" ht="15.75" customHeight="1">
      <c r="A448" s="93"/>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row>
    <row r="449" ht="15.75" customHeight="1">
      <c r="A449" s="93"/>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row>
    <row r="450" ht="15.75" customHeight="1">
      <c r="A450" s="93"/>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row>
    <row r="451" ht="15.75" customHeight="1">
      <c r="A451" s="93"/>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row>
    <row r="452" ht="15.75" customHeight="1">
      <c r="A452" s="93"/>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row>
    <row r="453" ht="15.75" customHeight="1">
      <c r="A453" s="93"/>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row>
    <row r="454" ht="15.75" customHeight="1">
      <c r="A454" s="93"/>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row>
    <row r="455" ht="15.75" customHeight="1">
      <c r="A455" s="93"/>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row>
    <row r="456" ht="15.75" customHeight="1">
      <c r="A456" s="93"/>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row>
    <row r="457" ht="15.75" customHeight="1">
      <c r="A457" s="93"/>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row>
    <row r="458" ht="15.75" customHeight="1">
      <c r="A458" s="93"/>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row>
    <row r="459" ht="15.75" customHeight="1">
      <c r="A459" s="93"/>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row>
    <row r="460" ht="15.75" customHeight="1">
      <c r="A460" s="93"/>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row>
    <row r="461" ht="15.75" customHeight="1">
      <c r="A461" s="93"/>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row>
    <row r="462" ht="15.75" customHeight="1">
      <c r="A462" s="93"/>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row>
    <row r="463" ht="15.75" customHeight="1">
      <c r="A463" s="93"/>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row>
    <row r="464" ht="15.75" customHeight="1">
      <c r="A464" s="93"/>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row>
    <row r="465" ht="15.75" customHeight="1">
      <c r="A465" s="93"/>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row>
    <row r="466" ht="15.75" customHeight="1">
      <c r="A466" s="93"/>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row>
    <row r="467" ht="15.75" customHeight="1">
      <c r="A467" s="93"/>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row>
    <row r="468" ht="15.75" customHeight="1">
      <c r="A468" s="93"/>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row>
    <row r="469" ht="15.75" customHeight="1">
      <c r="A469" s="93"/>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row>
    <row r="470" ht="15.75" customHeight="1">
      <c r="A470" s="93"/>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row>
    <row r="471" ht="15.75" customHeight="1">
      <c r="A471" s="93"/>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row>
    <row r="472" ht="15.75" customHeight="1">
      <c r="A472" s="93"/>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row>
    <row r="473" ht="15.75" customHeight="1">
      <c r="A473" s="93"/>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row>
    <row r="474" ht="15.75" customHeight="1">
      <c r="A474" s="93"/>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row>
    <row r="475" ht="15.75" customHeight="1">
      <c r="A475" s="93"/>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row>
    <row r="476" ht="15.75" customHeight="1">
      <c r="A476" s="93"/>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row>
    <row r="477" ht="15.75" customHeight="1">
      <c r="A477" s="93"/>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row>
    <row r="478" ht="15.75" customHeight="1">
      <c r="A478" s="93"/>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row>
    <row r="479" ht="15.75" customHeight="1">
      <c r="A479" s="93"/>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row>
    <row r="480" ht="15.75" customHeight="1">
      <c r="A480" s="93"/>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row>
    <row r="481" ht="15.75" customHeight="1">
      <c r="A481" s="93"/>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row>
    <row r="482" ht="15.75" customHeight="1">
      <c r="A482" s="93"/>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row>
    <row r="483" ht="15.75" customHeight="1">
      <c r="A483" s="93"/>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row>
    <row r="484" ht="15.75" customHeight="1">
      <c r="A484" s="93"/>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row>
    <row r="485" ht="15.75" customHeight="1">
      <c r="A485" s="93"/>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row>
    <row r="486" ht="15.75" customHeight="1">
      <c r="A486" s="93"/>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row>
    <row r="487" ht="15.75" customHeight="1">
      <c r="A487" s="93"/>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row>
    <row r="488" ht="15.75" customHeight="1">
      <c r="A488" s="93"/>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row>
    <row r="489" ht="15.75" customHeight="1">
      <c r="A489" s="93"/>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row>
    <row r="490" ht="15.75" customHeight="1">
      <c r="A490" s="93"/>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row>
    <row r="491" ht="15.75" customHeight="1">
      <c r="A491" s="93"/>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row>
    <row r="492" ht="15.75" customHeight="1">
      <c r="A492" s="93"/>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row>
    <row r="493" ht="15.75" customHeight="1">
      <c r="A493" s="93"/>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row>
    <row r="494" ht="15.75" customHeight="1">
      <c r="A494" s="93"/>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row>
    <row r="495" ht="15.75" customHeight="1">
      <c r="A495" s="93"/>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row>
    <row r="496" ht="15.75" customHeight="1">
      <c r="A496" s="93"/>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row>
    <row r="497" ht="15.75" customHeight="1">
      <c r="A497" s="93"/>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row>
    <row r="498" ht="15.75" customHeight="1">
      <c r="A498" s="93"/>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row>
    <row r="499" ht="15.75" customHeight="1">
      <c r="A499" s="93"/>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row>
    <row r="500" ht="15.75" customHeight="1">
      <c r="A500" s="93"/>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row>
    <row r="501" ht="15.75" customHeight="1">
      <c r="A501" s="93"/>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row>
    <row r="502" ht="15.75" customHeight="1">
      <c r="A502" s="93"/>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row>
    <row r="503" ht="15.75" customHeight="1">
      <c r="A503" s="93"/>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ht="15.75" customHeight="1">
      <c r="A504" s="93"/>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row>
    <row r="505" ht="15.75" customHeight="1">
      <c r="A505" s="93"/>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row>
    <row r="506" ht="15.75" customHeight="1">
      <c r="A506" s="93"/>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row>
    <row r="507" ht="15.75" customHeight="1">
      <c r="A507" s="93"/>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row>
    <row r="508" ht="15.75" customHeight="1">
      <c r="A508" s="93"/>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row>
    <row r="509" ht="15.75" customHeight="1">
      <c r="A509" s="93"/>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row>
    <row r="510" ht="15.75" customHeight="1">
      <c r="A510" s="93"/>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row>
    <row r="511" ht="15.75" customHeight="1">
      <c r="A511" s="93"/>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row>
    <row r="512" ht="15.75" customHeight="1">
      <c r="A512" s="93"/>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row>
    <row r="513" ht="15.75" customHeight="1">
      <c r="A513" s="93"/>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row>
    <row r="514" ht="15.75" customHeight="1">
      <c r="A514" s="93"/>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row>
    <row r="515" ht="15.75" customHeight="1">
      <c r="A515" s="93"/>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row>
    <row r="516" ht="15.75" customHeight="1">
      <c r="A516" s="93"/>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row>
    <row r="517" ht="15.75" customHeight="1">
      <c r="A517" s="93"/>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row>
    <row r="518" ht="15.75" customHeight="1">
      <c r="A518" s="93"/>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row>
    <row r="519" ht="15.75" customHeight="1">
      <c r="A519" s="93"/>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row>
    <row r="520" ht="15.75" customHeight="1">
      <c r="A520" s="93"/>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row>
    <row r="521" ht="15.75" customHeight="1">
      <c r="A521" s="93"/>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row>
    <row r="522" ht="15.75" customHeight="1">
      <c r="A522" s="93"/>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row>
    <row r="523" ht="15.75" customHeight="1">
      <c r="A523" s="93"/>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row>
    <row r="524" ht="15.75" customHeight="1">
      <c r="A524" s="93"/>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row>
    <row r="525" ht="15.75" customHeight="1">
      <c r="A525" s="93"/>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row>
    <row r="526" ht="15.75" customHeight="1">
      <c r="A526" s="93"/>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row>
    <row r="527" ht="15.75" customHeight="1">
      <c r="A527" s="93"/>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row>
    <row r="528" ht="15.75" customHeight="1">
      <c r="A528" s="93"/>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row>
    <row r="529" ht="15.75" customHeight="1">
      <c r="A529" s="93"/>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row>
    <row r="530" ht="15.75" customHeight="1">
      <c r="A530" s="93"/>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row>
    <row r="531" ht="15.75" customHeight="1">
      <c r="A531" s="93"/>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row>
    <row r="532" ht="15.75" customHeight="1">
      <c r="A532" s="93"/>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row>
    <row r="533" ht="15.75" customHeight="1">
      <c r="A533" s="93"/>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row>
    <row r="534" ht="15.75" customHeight="1">
      <c r="A534" s="93"/>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row>
    <row r="535" ht="15.75" customHeight="1">
      <c r="A535" s="93"/>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row>
    <row r="536" ht="15.75" customHeight="1">
      <c r="A536" s="93"/>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row>
    <row r="537" ht="15.75" customHeight="1">
      <c r="A537" s="93"/>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row>
    <row r="538" ht="15.75" customHeight="1">
      <c r="A538" s="93"/>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row>
    <row r="539" ht="15.75" customHeight="1">
      <c r="A539" s="93"/>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ht="15.75" customHeight="1">
      <c r="A540" s="93"/>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row>
    <row r="541" ht="15.75" customHeight="1">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row>
    <row r="542" ht="15.75" customHeight="1">
      <c r="A542" s="93"/>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row>
    <row r="543" ht="15.75" customHeight="1">
      <c r="A543" s="93"/>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row>
    <row r="544" ht="15.75" customHeight="1">
      <c r="A544" s="93"/>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row>
    <row r="545" ht="15.75" customHeight="1">
      <c r="A545" s="93"/>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row>
    <row r="546" ht="15.75" customHeight="1">
      <c r="A546" s="93"/>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row>
    <row r="547" ht="15.75" customHeight="1">
      <c r="A547" s="93"/>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row>
    <row r="548" ht="15.75" customHeight="1">
      <c r="A548" s="93"/>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row>
    <row r="549" ht="15.75" customHeight="1">
      <c r="A549" s="93"/>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row>
    <row r="550" ht="15.75" customHeight="1">
      <c r="A550" s="93"/>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row>
    <row r="551" ht="15.75" customHeight="1">
      <c r="A551" s="93"/>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row>
    <row r="552" ht="15.75" customHeight="1">
      <c r="A552" s="93"/>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row>
    <row r="553" ht="15.75" customHeight="1">
      <c r="A553" s="93"/>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row>
    <row r="554" ht="15.75" customHeight="1">
      <c r="A554" s="93"/>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row>
    <row r="555" ht="15.75" customHeight="1">
      <c r="A555" s="93"/>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row>
    <row r="556" ht="15.75" customHeight="1">
      <c r="A556" s="93"/>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row>
    <row r="557" ht="15.75" customHeight="1">
      <c r="A557" s="93"/>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row>
    <row r="558" ht="15.75" customHeight="1">
      <c r="A558" s="93"/>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row>
    <row r="559" ht="15.75" customHeight="1">
      <c r="A559" s="93"/>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row>
    <row r="560" ht="15.75" customHeight="1">
      <c r="A560" s="93"/>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row>
    <row r="561" ht="15.75" customHeight="1">
      <c r="A561" s="93"/>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row>
    <row r="562" ht="15.75" customHeight="1">
      <c r="A562" s="93"/>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row>
    <row r="563" ht="15.75" customHeight="1">
      <c r="A563" s="93"/>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row>
    <row r="564" ht="15.75" customHeight="1">
      <c r="A564" s="93"/>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row>
    <row r="565" ht="15.75" customHeight="1">
      <c r="A565" s="93"/>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row>
    <row r="566" ht="15.75" customHeight="1">
      <c r="A566" s="93"/>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row>
    <row r="567" ht="15.75" customHeight="1">
      <c r="A567" s="93"/>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row>
    <row r="568" ht="15.75" customHeight="1">
      <c r="A568" s="93"/>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row>
    <row r="569" ht="15.75" customHeight="1">
      <c r="A569" s="93"/>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row>
    <row r="570" ht="15.75" customHeight="1">
      <c r="A570" s="93"/>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row>
    <row r="571" ht="15.75" customHeight="1">
      <c r="A571" s="93"/>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row>
    <row r="572" ht="15.75" customHeight="1">
      <c r="A572" s="93"/>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row>
    <row r="573" ht="15.75" customHeight="1">
      <c r="A573" s="9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row>
    <row r="574" ht="15.75" customHeight="1">
      <c r="A574" s="93"/>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row>
    <row r="575" ht="15.75" customHeight="1">
      <c r="A575" s="93"/>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row>
    <row r="576" ht="15.75" customHeight="1">
      <c r="A576" s="93"/>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row>
    <row r="577" ht="15.75" customHeight="1">
      <c r="A577" s="93"/>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row>
    <row r="578" ht="15.75" customHeight="1">
      <c r="A578" s="93"/>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row>
    <row r="579" ht="15.75" customHeight="1">
      <c r="A579" s="93"/>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row>
    <row r="580" ht="15.75" customHeight="1">
      <c r="A580" s="93"/>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row>
    <row r="581" ht="15.75" customHeight="1">
      <c r="A581" s="93"/>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row>
    <row r="582" ht="15.75" customHeight="1">
      <c r="A582" s="93"/>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row>
    <row r="583" ht="15.75" customHeight="1">
      <c r="A583" s="93"/>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ht="15.75" customHeight="1">
      <c r="A584" s="93"/>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row>
    <row r="585" ht="15.75" customHeight="1">
      <c r="A585" s="93"/>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row>
    <row r="586" ht="15.75" customHeight="1">
      <c r="A586" s="93"/>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row>
    <row r="587" ht="15.75" customHeight="1">
      <c r="A587" s="93"/>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row>
    <row r="588" ht="15.75" customHeight="1">
      <c r="A588" s="93"/>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row>
    <row r="589" ht="15.75" customHeight="1">
      <c r="A589" s="93"/>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row>
    <row r="590" ht="15.75" customHeight="1">
      <c r="A590" s="93"/>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row>
    <row r="591" ht="15.75" customHeight="1">
      <c r="A591" s="93"/>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row>
    <row r="592" ht="15.75" customHeight="1">
      <c r="A592" s="93"/>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row>
    <row r="593" ht="15.75" customHeight="1">
      <c r="A593" s="93"/>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row>
    <row r="594" ht="15.75" customHeight="1">
      <c r="A594" s="93"/>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row>
    <row r="595" ht="15.75" customHeight="1">
      <c r="A595" s="93"/>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row>
    <row r="596" ht="15.75" customHeight="1">
      <c r="A596" s="93"/>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row>
    <row r="597" ht="15.75" customHeight="1">
      <c r="A597" s="93"/>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row>
    <row r="598" ht="15.75" customHeight="1">
      <c r="A598" s="93"/>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row>
    <row r="599" ht="15.75" customHeight="1">
      <c r="A599" s="93"/>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row>
    <row r="600" ht="15.75" customHeight="1">
      <c r="A600" s="93"/>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row>
    <row r="601" ht="15.75" customHeight="1">
      <c r="A601" s="93"/>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row>
    <row r="602" ht="15.75" customHeight="1">
      <c r="A602" s="93"/>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row>
    <row r="603" ht="15.75" customHeight="1">
      <c r="A603" s="93"/>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row>
    <row r="604" ht="15.75" customHeight="1">
      <c r="A604" s="93"/>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row>
    <row r="605" ht="15.75" customHeight="1">
      <c r="A605" s="93"/>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row>
    <row r="606" ht="15.75" customHeight="1">
      <c r="A606" s="93"/>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row>
    <row r="607" ht="15.75" customHeight="1">
      <c r="A607" s="93"/>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row>
    <row r="608" ht="15.75" customHeight="1">
      <c r="A608" s="93"/>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row>
    <row r="609" ht="15.75" customHeight="1">
      <c r="A609" s="93"/>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row>
    <row r="610" ht="15.75" customHeight="1">
      <c r="A610" s="93"/>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row>
    <row r="611" ht="15.75" customHeight="1">
      <c r="A611" s="93"/>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row>
    <row r="612" ht="15.75" customHeight="1">
      <c r="A612" s="93"/>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row>
    <row r="613" ht="15.75" customHeight="1">
      <c r="A613" s="93"/>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row>
    <row r="614" ht="15.75" customHeight="1">
      <c r="A614" s="93"/>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row>
    <row r="615" ht="15.75" customHeight="1">
      <c r="A615" s="93"/>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row>
    <row r="616" ht="15.75" customHeight="1">
      <c r="A616" s="93"/>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row>
    <row r="617" ht="15.75" customHeight="1">
      <c r="A617" s="93"/>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row>
    <row r="618" ht="15.75" customHeight="1">
      <c r="A618" s="93"/>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row>
    <row r="619" ht="15.75" customHeight="1">
      <c r="A619" s="93"/>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row>
    <row r="620" ht="15.75" customHeight="1">
      <c r="A620" s="93"/>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row>
    <row r="621" ht="15.75" customHeight="1">
      <c r="A621" s="93"/>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row>
    <row r="622" ht="15.75" customHeight="1">
      <c r="A622" s="93"/>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row>
    <row r="623" ht="15.75" customHeight="1">
      <c r="A623" s="93"/>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row>
    <row r="624" ht="15.75" customHeight="1">
      <c r="A624" s="93"/>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row>
    <row r="625" ht="15.75" customHeight="1">
      <c r="A625" s="93"/>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row>
    <row r="626" ht="15.75" customHeight="1">
      <c r="A626" s="93"/>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row>
    <row r="627" ht="15.75" customHeight="1">
      <c r="A627" s="93"/>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row>
    <row r="628" ht="15.75" customHeight="1">
      <c r="A628" s="93"/>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row>
    <row r="629" ht="15.75" customHeight="1">
      <c r="A629" s="93"/>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row>
    <row r="630" ht="15.75" customHeight="1">
      <c r="A630" s="93"/>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row>
    <row r="631" ht="15.75" customHeight="1">
      <c r="A631" s="93"/>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row>
    <row r="632" ht="15.75" customHeight="1">
      <c r="A632" s="93"/>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row>
    <row r="633" ht="15.75" customHeight="1">
      <c r="A633" s="93"/>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row>
    <row r="634" ht="15.75" customHeight="1">
      <c r="A634" s="93"/>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row>
    <row r="635" ht="15.75" customHeight="1">
      <c r="A635" s="93"/>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row>
    <row r="636" ht="15.75" customHeight="1">
      <c r="A636" s="93"/>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row>
    <row r="637" ht="15.75" customHeight="1">
      <c r="A637" s="93"/>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row>
    <row r="638" ht="15.75" customHeight="1">
      <c r="A638" s="93"/>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row>
    <row r="639" ht="15.75" customHeight="1">
      <c r="A639" s="93"/>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row>
    <row r="640" ht="15.75" customHeight="1">
      <c r="A640" s="93"/>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row>
    <row r="641" ht="15.75" customHeight="1">
      <c r="A641" s="93"/>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row>
    <row r="642" ht="15.75" customHeight="1">
      <c r="A642" s="93"/>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row>
    <row r="643" ht="15.75" customHeight="1">
      <c r="A643" s="93"/>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row>
    <row r="644" ht="15.75" customHeight="1">
      <c r="A644" s="93"/>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row>
    <row r="645" ht="15.75" customHeight="1">
      <c r="A645" s="93"/>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row>
    <row r="646" ht="15.75" customHeight="1">
      <c r="A646" s="93"/>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row>
    <row r="647" ht="15.75" customHeight="1">
      <c r="A647" s="93"/>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row>
    <row r="648" ht="15.75" customHeight="1">
      <c r="A648" s="93"/>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row>
    <row r="649" ht="15.75" customHeight="1">
      <c r="A649" s="93"/>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row>
    <row r="650" ht="15.75" customHeight="1">
      <c r="A650" s="93"/>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row>
    <row r="651" ht="15.75" customHeight="1">
      <c r="A651" s="93"/>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row>
    <row r="652" ht="15.75" customHeight="1">
      <c r="A652" s="93"/>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row>
    <row r="653" ht="15.75" customHeight="1">
      <c r="A653" s="93"/>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row>
    <row r="654" ht="15.75" customHeight="1">
      <c r="A654" s="93"/>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row>
    <row r="655" ht="15.75" customHeight="1">
      <c r="A655" s="93"/>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row>
    <row r="656" ht="15.75" customHeight="1">
      <c r="A656" s="93"/>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row>
    <row r="657" ht="15.75" customHeight="1">
      <c r="A657" s="93"/>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row>
    <row r="658" ht="15.75" customHeight="1">
      <c r="A658" s="93"/>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row>
    <row r="659" ht="15.75" customHeight="1">
      <c r="A659" s="93"/>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row>
    <row r="660" ht="15.75" customHeight="1">
      <c r="A660" s="93"/>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row>
    <row r="661" ht="15.75" customHeight="1">
      <c r="A661" s="93"/>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row>
    <row r="662" ht="15.75" customHeight="1">
      <c r="A662" s="93"/>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row>
    <row r="663" ht="15.75" customHeight="1">
      <c r="A663" s="93"/>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row>
    <row r="664" ht="15.75" customHeight="1">
      <c r="A664" s="93"/>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row>
    <row r="665" ht="15.75" customHeight="1">
      <c r="A665" s="93"/>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row>
    <row r="666" ht="15.75" customHeight="1">
      <c r="A666" s="93"/>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row>
    <row r="667" ht="15.75" customHeight="1">
      <c r="A667" s="93"/>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row>
    <row r="668" ht="15.75" customHeight="1">
      <c r="A668" s="93"/>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row>
    <row r="669" ht="15.75" customHeight="1">
      <c r="A669" s="93"/>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row>
    <row r="670" ht="15.75" customHeight="1">
      <c r="A670" s="93"/>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row>
    <row r="671" ht="15.75" customHeight="1">
      <c r="A671" s="93"/>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row>
    <row r="672" ht="15.75" customHeight="1">
      <c r="A672" s="93"/>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row>
    <row r="673" ht="15.75" customHeight="1">
      <c r="A673" s="93"/>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row>
    <row r="674" ht="15.75" customHeight="1">
      <c r="A674" s="93"/>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row>
    <row r="675" ht="15.75" customHeight="1">
      <c r="A675" s="93"/>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row>
    <row r="676" ht="15.75" customHeight="1">
      <c r="A676" s="93"/>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row>
    <row r="677" ht="15.75" customHeight="1">
      <c r="A677" s="93"/>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row>
    <row r="678" ht="15.75" customHeight="1">
      <c r="A678" s="93"/>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row>
    <row r="679" ht="15.75" customHeight="1">
      <c r="A679" s="93"/>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row>
    <row r="680" ht="15.75" customHeight="1">
      <c r="A680" s="93"/>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row>
    <row r="681" ht="15.75" customHeight="1">
      <c r="A681" s="93"/>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row>
    <row r="682" ht="15.75" customHeight="1">
      <c r="A682" s="93"/>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row>
    <row r="683" ht="15.75" customHeight="1">
      <c r="A683" s="93"/>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row>
    <row r="684" ht="15.75" customHeight="1">
      <c r="A684" s="93"/>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row>
    <row r="685" ht="15.75" customHeight="1">
      <c r="A685" s="93"/>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row>
    <row r="686" ht="15.75" customHeight="1">
      <c r="A686" s="93"/>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row>
    <row r="687" ht="15.75" customHeight="1">
      <c r="A687" s="93"/>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row>
    <row r="688" ht="15.75" customHeight="1">
      <c r="A688" s="93"/>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row>
    <row r="689" ht="15.75" customHeight="1">
      <c r="A689" s="93"/>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row>
    <row r="690" ht="15.75" customHeight="1">
      <c r="A690" s="93"/>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row>
    <row r="691" ht="15.75" customHeight="1">
      <c r="A691" s="93"/>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row>
    <row r="692" ht="15.75" customHeight="1">
      <c r="A692" s="93"/>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row>
    <row r="693" ht="15.75" customHeight="1">
      <c r="A693" s="93"/>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row>
    <row r="694" ht="15.75" customHeight="1">
      <c r="A694" s="93"/>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row>
    <row r="695" ht="15.75" customHeight="1">
      <c r="A695" s="93"/>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row>
    <row r="696" ht="15.75" customHeight="1">
      <c r="A696" s="93"/>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row>
    <row r="697" ht="15.75" customHeight="1">
      <c r="A697" s="93"/>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row>
    <row r="698" ht="15.75" customHeight="1">
      <c r="A698" s="93"/>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row>
    <row r="699" ht="15.75" customHeight="1">
      <c r="A699" s="93"/>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row>
    <row r="700" ht="15.75" customHeight="1">
      <c r="A700" s="93"/>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row>
    <row r="701" ht="15.75" customHeight="1">
      <c r="A701" s="93"/>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row>
    <row r="702" ht="15.75" customHeight="1">
      <c r="A702" s="93"/>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row>
    <row r="703" ht="15.75" customHeight="1">
      <c r="A703" s="93"/>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row>
    <row r="704" ht="15.75" customHeight="1">
      <c r="A704" s="93"/>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row>
    <row r="705" ht="15.75" customHeight="1">
      <c r="A705" s="93"/>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row>
    <row r="706" ht="15.75" customHeight="1">
      <c r="A706" s="93"/>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row>
    <row r="707" ht="15.75" customHeight="1">
      <c r="A707" s="93"/>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row>
    <row r="708" ht="15.75" customHeight="1">
      <c r="A708" s="93"/>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row>
    <row r="709" ht="15.75" customHeight="1">
      <c r="A709" s="93"/>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row>
    <row r="710" ht="15.75" customHeight="1">
      <c r="A710" s="93"/>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row>
    <row r="711" ht="15.75" customHeight="1">
      <c r="A711" s="93"/>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row>
    <row r="712" ht="15.75" customHeight="1">
      <c r="A712" s="93"/>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row>
    <row r="713" ht="15.75" customHeight="1">
      <c r="A713" s="93"/>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row>
    <row r="714" ht="15.75" customHeight="1">
      <c r="A714" s="93"/>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row>
    <row r="715" ht="15.75" customHeight="1">
      <c r="A715" s="93"/>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row>
    <row r="716" ht="15.75" customHeight="1">
      <c r="A716" s="93"/>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row>
    <row r="717" ht="15.75" customHeight="1">
      <c r="A717" s="93"/>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row>
    <row r="718" ht="15.75" customHeight="1">
      <c r="A718" s="93"/>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row>
    <row r="719" ht="15.75" customHeight="1">
      <c r="A719" s="93"/>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row>
    <row r="720" ht="15.75" customHeight="1">
      <c r="A720" s="93"/>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row>
    <row r="721" ht="15.75" customHeight="1">
      <c r="A721" s="93"/>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row>
    <row r="722" ht="15.75" customHeight="1">
      <c r="A722" s="93"/>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row>
    <row r="723" ht="15.75" customHeight="1">
      <c r="A723" s="93"/>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row>
    <row r="724" ht="15.75" customHeight="1">
      <c r="A724" s="93"/>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row>
    <row r="725" ht="15.75" customHeight="1">
      <c r="A725" s="93"/>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row>
    <row r="726" ht="15.75" customHeight="1">
      <c r="A726" s="93"/>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row>
    <row r="727" ht="15.75" customHeight="1">
      <c r="A727" s="93"/>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row>
    <row r="728" ht="15.75" customHeight="1">
      <c r="A728" s="93"/>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row>
    <row r="729" ht="15.75" customHeight="1">
      <c r="A729" s="93"/>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row>
    <row r="730" ht="15.75" customHeight="1">
      <c r="A730" s="93"/>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row>
    <row r="731" ht="15.75" customHeight="1">
      <c r="A731" s="93"/>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row>
    <row r="732" ht="15.75" customHeight="1">
      <c r="A732" s="93"/>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row>
    <row r="733" ht="15.75" customHeight="1">
      <c r="A733" s="93"/>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row>
    <row r="734" ht="15.75" customHeight="1">
      <c r="A734" s="93"/>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row>
    <row r="735" ht="15.75" customHeight="1">
      <c r="A735" s="93"/>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row>
    <row r="736" ht="15.75" customHeight="1">
      <c r="A736" s="93"/>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row>
    <row r="737" ht="15.75" customHeight="1">
      <c r="A737" s="93"/>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row>
    <row r="738" ht="15.75" customHeight="1">
      <c r="A738" s="93"/>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row>
    <row r="739" ht="15.75" customHeight="1">
      <c r="A739" s="93"/>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row>
    <row r="740" ht="15.75" customHeight="1">
      <c r="A740" s="93"/>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row>
    <row r="741" ht="15.75" customHeight="1">
      <c r="A741" s="93"/>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row>
    <row r="742" ht="15.75" customHeight="1">
      <c r="A742" s="93"/>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row>
    <row r="743" ht="15.75" customHeight="1">
      <c r="A743" s="93"/>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row>
    <row r="744" ht="15.75" customHeight="1">
      <c r="A744" s="93"/>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row>
    <row r="745" ht="15.75" customHeight="1">
      <c r="A745" s="93"/>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row>
    <row r="746" ht="15.75" customHeight="1">
      <c r="A746" s="93"/>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row>
    <row r="747" ht="15.75" customHeight="1">
      <c r="A747" s="93"/>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row>
    <row r="748" ht="15.75" customHeight="1">
      <c r="A748" s="93"/>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row>
    <row r="749" ht="15.75" customHeight="1">
      <c r="A749" s="93"/>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row>
    <row r="750" ht="15.75" customHeight="1">
      <c r="A750" s="93"/>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row>
    <row r="751" ht="15.75" customHeight="1">
      <c r="A751" s="93"/>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row>
    <row r="752" ht="15.75" customHeight="1">
      <c r="A752" s="93"/>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row>
    <row r="753" ht="15.75" customHeight="1">
      <c r="A753" s="93"/>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row>
    <row r="754" ht="15.75" customHeight="1">
      <c r="A754" s="93"/>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row>
    <row r="755" ht="15.75" customHeight="1">
      <c r="A755" s="93"/>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row>
    <row r="756" ht="15.75" customHeight="1">
      <c r="A756" s="93"/>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row>
    <row r="757" ht="15.75" customHeight="1">
      <c r="A757" s="93"/>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row>
    <row r="758" ht="15.75" customHeight="1">
      <c r="A758" s="93"/>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row>
    <row r="759" ht="15.75" customHeight="1">
      <c r="A759" s="93"/>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row>
    <row r="760" ht="15.75" customHeight="1">
      <c r="A760" s="93"/>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row>
    <row r="761" ht="15.75" customHeight="1">
      <c r="A761" s="93"/>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row>
    <row r="762" ht="15.75" customHeight="1">
      <c r="A762" s="93"/>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row>
    <row r="763" ht="15.75" customHeight="1">
      <c r="A763" s="93"/>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row>
    <row r="764" ht="15.75" customHeight="1">
      <c r="A764" s="93"/>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row>
    <row r="765" ht="15.75" customHeight="1">
      <c r="A765" s="93"/>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row>
    <row r="766" ht="15.75" customHeight="1">
      <c r="A766" s="93"/>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row>
    <row r="767" ht="15.75" customHeight="1">
      <c r="A767" s="93"/>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row>
    <row r="768" ht="15.75" customHeight="1">
      <c r="A768" s="93"/>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row>
    <row r="769" ht="15.75" customHeight="1">
      <c r="A769" s="93"/>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row>
    <row r="770" ht="15.75" customHeight="1">
      <c r="A770" s="93"/>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row>
    <row r="771" ht="15.75" customHeight="1">
      <c r="A771" s="93"/>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row>
    <row r="772" ht="15.75" customHeight="1">
      <c r="A772" s="93"/>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row>
    <row r="773" ht="15.75" customHeight="1">
      <c r="A773" s="93"/>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row>
    <row r="774" ht="15.75" customHeight="1">
      <c r="A774" s="93"/>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row>
    <row r="775" ht="15.75" customHeight="1">
      <c r="A775" s="93"/>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row>
    <row r="776" ht="15.75" customHeight="1">
      <c r="A776" s="93"/>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row>
    <row r="777" ht="15.75" customHeight="1">
      <c r="A777" s="93"/>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row>
    <row r="778" ht="15.75" customHeight="1">
      <c r="A778" s="93"/>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row>
    <row r="779" ht="15.75" customHeight="1">
      <c r="A779" s="93"/>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row>
    <row r="780" ht="15.75" customHeight="1">
      <c r="A780" s="93"/>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row>
    <row r="781" ht="15.75" customHeight="1">
      <c r="A781" s="93"/>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row>
    <row r="782" ht="15.75" customHeight="1">
      <c r="A782" s="93"/>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row>
    <row r="783" ht="15.75" customHeight="1">
      <c r="A783" s="93"/>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row>
    <row r="784" ht="15.75" customHeight="1">
      <c r="A784" s="93"/>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row>
    <row r="785" ht="15.75" customHeight="1">
      <c r="A785" s="93"/>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row>
    <row r="786" ht="15.75" customHeight="1">
      <c r="A786" s="93"/>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row>
    <row r="787" ht="15.75" customHeight="1">
      <c r="A787" s="93"/>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row>
    <row r="788" ht="15.75" customHeight="1">
      <c r="A788" s="93"/>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row>
    <row r="789" ht="15.75" customHeight="1">
      <c r="A789" s="93"/>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row>
    <row r="790" ht="15.75" customHeight="1">
      <c r="A790" s="93"/>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row>
    <row r="791" ht="15.75" customHeight="1">
      <c r="A791" s="93"/>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row>
    <row r="792" ht="15.75" customHeight="1">
      <c r="A792" s="93"/>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row>
    <row r="793" ht="15.75" customHeight="1">
      <c r="A793" s="93"/>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row>
    <row r="794" ht="15.75" customHeight="1">
      <c r="A794" s="93"/>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row>
    <row r="795" ht="15.75" customHeight="1">
      <c r="A795" s="93"/>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row>
    <row r="796" ht="15.75" customHeight="1">
      <c r="A796" s="93"/>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row>
    <row r="797" ht="15.75" customHeight="1">
      <c r="A797" s="93"/>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row>
    <row r="798" ht="15.75" customHeight="1">
      <c r="A798" s="93"/>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row>
    <row r="799" ht="15.75" customHeight="1">
      <c r="A799" s="93"/>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row>
    <row r="800" ht="15.75" customHeight="1">
      <c r="A800" s="93"/>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row>
    <row r="801" ht="15.75" customHeight="1">
      <c r="A801" s="93"/>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row>
    <row r="802" ht="15.75" customHeight="1">
      <c r="A802" s="93"/>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row>
    <row r="803" ht="15.75" customHeight="1">
      <c r="A803" s="93"/>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row>
    <row r="804" ht="15.75" customHeight="1">
      <c r="A804" s="93"/>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row>
    <row r="805" ht="15.75" customHeight="1">
      <c r="A805" s="93"/>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row>
    <row r="806" ht="15.75" customHeight="1">
      <c r="A806" s="93"/>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row>
    <row r="807" ht="15.75" customHeight="1">
      <c r="A807" s="93"/>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row>
    <row r="808" ht="15.75" customHeight="1">
      <c r="A808" s="93"/>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row>
    <row r="809" ht="15.75" customHeight="1">
      <c r="A809" s="93"/>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row>
    <row r="810" ht="15.75" customHeight="1">
      <c r="A810" s="93"/>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row>
    <row r="811" ht="15.75" customHeight="1">
      <c r="A811" s="93"/>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row>
    <row r="812" ht="15.75" customHeight="1">
      <c r="A812" s="93"/>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row>
    <row r="813" ht="15.75" customHeight="1">
      <c r="A813" s="93"/>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row>
    <row r="814" ht="15.75" customHeight="1">
      <c r="A814" s="93"/>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row>
    <row r="815" ht="15.75" customHeight="1">
      <c r="A815" s="93"/>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row>
    <row r="816" ht="15.75" customHeight="1">
      <c r="A816" s="93"/>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row>
    <row r="817" ht="15.75" customHeight="1">
      <c r="A817" s="93"/>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row>
    <row r="818" ht="15.75" customHeight="1">
      <c r="A818" s="93"/>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row>
    <row r="819" ht="15.75" customHeight="1">
      <c r="A819" s="93"/>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row>
    <row r="820" ht="15.75" customHeight="1">
      <c r="A820" s="93"/>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row>
    <row r="821" ht="15.75" customHeight="1">
      <c r="A821" s="93"/>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row>
    <row r="822" ht="15.75" customHeight="1">
      <c r="A822" s="93"/>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row>
    <row r="823" ht="15.75" customHeight="1">
      <c r="A823" s="93"/>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row>
    <row r="824" ht="15.75" customHeight="1">
      <c r="A824" s="93"/>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row>
    <row r="825" ht="15.75" customHeight="1">
      <c r="A825" s="93"/>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row>
    <row r="826" ht="15.75" customHeight="1">
      <c r="A826" s="93"/>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row>
    <row r="827" ht="15.75" customHeight="1">
      <c r="A827" s="93"/>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row>
    <row r="828" ht="15.75" customHeight="1">
      <c r="A828" s="93"/>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row>
    <row r="829" ht="15.75" customHeight="1">
      <c r="A829" s="93"/>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row>
    <row r="830" ht="15.75" customHeight="1">
      <c r="A830" s="93"/>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row>
    <row r="831" ht="15.75" customHeight="1">
      <c r="A831" s="93"/>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row>
    <row r="832" ht="15.75" customHeight="1">
      <c r="A832" s="93"/>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row>
    <row r="833" ht="15.75" customHeight="1">
      <c r="A833" s="93"/>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row>
    <row r="834" ht="15.75" customHeight="1">
      <c r="A834" s="93"/>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row>
    <row r="835" ht="15.75" customHeight="1">
      <c r="A835" s="93"/>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row>
    <row r="836" ht="15.75" customHeight="1">
      <c r="A836" s="93"/>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row>
    <row r="837" ht="15.75" customHeight="1">
      <c r="A837" s="93"/>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row>
    <row r="838" ht="15.75" customHeight="1">
      <c r="A838" s="93"/>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row>
    <row r="839" ht="15.75" customHeight="1">
      <c r="A839" s="93"/>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row>
    <row r="840" ht="15.75" customHeight="1">
      <c r="A840" s="93"/>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row>
    <row r="841" ht="15.75" customHeight="1">
      <c r="A841" s="93"/>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row>
    <row r="842" ht="15.75" customHeight="1">
      <c r="A842" s="93"/>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row>
    <row r="843" ht="15.75" customHeight="1">
      <c r="A843" s="93"/>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row>
    <row r="844" ht="15.75" customHeight="1">
      <c r="A844" s="93"/>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row>
    <row r="845" ht="15.75" customHeight="1">
      <c r="A845" s="93"/>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row>
    <row r="846" ht="15.75" customHeight="1">
      <c r="A846" s="93"/>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row>
    <row r="847" ht="15.75" customHeight="1">
      <c r="A847" s="93"/>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row>
    <row r="848" ht="15.75" customHeight="1">
      <c r="A848" s="93"/>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row>
    <row r="849" ht="15.75" customHeight="1">
      <c r="A849" s="93"/>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row>
    <row r="850" ht="15.75" customHeight="1">
      <c r="A850" s="93"/>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row>
    <row r="851" ht="15.75" customHeight="1">
      <c r="A851" s="93"/>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row>
    <row r="852" ht="15.75" customHeight="1">
      <c r="A852" s="93"/>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row>
    <row r="853" ht="15.75" customHeight="1">
      <c r="A853" s="93"/>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row>
    <row r="854" ht="15.75" customHeight="1">
      <c r="A854" s="93"/>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row>
    <row r="855" ht="15.75" customHeight="1">
      <c r="A855" s="93"/>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row>
    <row r="856" ht="15.75" customHeight="1">
      <c r="A856" s="93"/>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row>
    <row r="857" ht="15.75" customHeight="1">
      <c r="A857" s="93"/>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row>
    <row r="858" ht="15.75" customHeight="1">
      <c r="A858" s="93"/>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row>
    <row r="859" ht="15.75" customHeight="1">
      <c r="A859" s="93"/>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row>
    <row r="860" ht="15.75" customHeight="1">
      <c r="A860" s="93"/>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row>
    <row r="861" ht="15.75" customHeight="1">
      <c r="A861" s="93"/>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row>
    <row r="862" ht="15.75" customHeight="1">
      <c r="A862" s="93"/>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row>
    <row r="863" ht="15.75" customHeight="1">
      <c r="A863" s="93"/>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row>
    <row r="864" ht="15.75" customHeight="1">
      <c r="A864" s="93"/>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row>
    <row r="865" ht="15.75" customHeight="1">
      <c r="A865" s="93"/>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row>
    <row r="866" ht="15.75" customHeight="1">
      <c r="A866" s="93"/>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row>
    <row r="867" ht="15.75" customHeight="1">
      <c r="A867" s="93"/>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row>
    <row r="868" ht="15.75" customHeight="1">
      <c r="A868" s="93"/>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row>
    <row r="869" ht="15.75" customHeight="1">
      <c r="A869" s="93"/>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row>
    <row r="870" ht="15.75" customHeight="1">
      <c r="A870" s="93"/>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row>
    <row r="871" ht="15.75" customHeight="1">
      <c r="A871" s="93"/>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row>
    <row r="872" ht="15.75" customHeight="1">
      <c r="A872" s="93"/>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row>
    <row r="873" ht="15.75" customHeight="1">
      <c r="A873" s="93"/>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row>
    <row r="874" ht="15.75" customHeight="1">
      <c r="A874" s="93"/>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row>
    <row r="875" ht="15.75" customHeight="1">
      <c r="A875" s="93"/>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row>
    <row r="876" ht="15.75" customHeight="1">
      <c r="A876" s="93"/>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row>
    <row r="877" ht="15.75" customHeight="1">
      <c r="A877" s="93"/>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row>
    <row r="878" ht="15.75" customHeight="1">
      <c r="A878" s="93"/>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row>
    <row r="879" ht="15.75" customHeight="1">
      <c r="A879" s="93"/>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row>
    <row r="880" ht="15.75" customHeight="1">
      <c r="A880" s="93"/>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row>
    <row r="881" ht="15.75" customHeight="1">
      <c r="A881" s="93"/>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row>
    <row r="882" ht="15.75" customHeight="1">
      <c r="A882" s="93"/>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row>
    <row r="883" ht="15.75" customHeight="1">
      <c r="A883" s="93"/>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row>
    <row r="884" ht="15.75" customHeight="1">
      <c r="A884" s="93"/>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row>
    <row r="885" ht="15.75" customHeight="1">
      <c r="A885" s="93"/>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row>
    <row r="886" ht="15.75" customHeight="1">
      <c r="A886" s="93"/>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row>
    <row r="887" ht="15.75" customHeight="1">
      <c r="A887" s="93"/>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row>
    <row r="888" ht="15.75" customHeight="1">
      <c r="A888" s="93"/>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row>
    <row r="889" ht="15.75" customHeight="1">
      <c r="A889" s="93"/>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row>
    <row r="890" ht="15.75" customHeight="1">
      <c r="A890" s="93"/>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row>
    <row r="891" ht="15.75" customHeight="1">
      <c r="A891" s="93"/>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row>
    <row r="892" ht="15.75" customHeight="1">
      <c r="A892" s="93"/>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row>
    <row r="893" ht="15.75" customHeight="1">
      <c r="A893" s="93"/>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row>
    <row r="894" ht="15.75" customHeight="1">
      <c r="A894" s="93"/>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row>
    <row r="895" ht="15.75" customHeight="1">
      <c r="A895" s="93"/>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row>
    <row r="896" ht="15.75" customHeight="1">
      <c r="A896" s="93"/>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row>
    <row r="897" ht="15.75" customHeight="1">
      <c r="A897" s="93"/>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row>
    <row r="898" ht="15.75" customHeight="1">
      <c r="A898" s="93"/>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row>
    <row r="899" ht="15.75" customHeight="1">
      <c r="A899" s="93"/>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row>
    <row r="900" ht="15.75" customHeight="1">
      <c r="A900" s="93"/>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row>
    <row r="901" ht="15.75" customHeight="1">
      <c r="A901" s="93"/>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row>
    <row r="902" ht="15.75" customHeight="1">
      <c r="A902" s="93"/>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row>
    <row r="903" ht="15.75" customHeight="1">
      <c r="A903" s="93"/>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row>
    <row r="904" ht="15.75" customHeight="1">
      <c r="A904" s="93"/>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row>
    <row r="905" ht="15.75" customHeight="1">
      <c r="A905" s="93"/>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row>
    <row r="906" ht="15.75" customHeight="1">
      <c r="A906" s="93"/>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row>
    <row r="907" ht="15.75" customHeight="1">
      <c r="A907" s="93"/>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row>
    <row r="908" ht="15.75" customHeight="1">
      <c r="A908" s="93"/>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row>
    <row r="909" ht="15.75" customHeight="1">
      <c r="A909" s="93"/>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row>
    <row r="910" ht="15.75" customHeight="1">
      <c r="A910" s="93"/>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row>
    <row r="911" ht="15.75" customHeight="1">
      <c r="A911" s="93"/>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row>
    <row r="912" ht="15.75" customHeight="1">
      <c r="A912" s="93"/>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row>
    <row r="913" ht="15.75" customHeight="1">
      <c r="A913" s="93"/>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row>
    <row r="914" ht="15.75" customHeight="1">
      <c r="A914" s="93"/>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row>
    <row r="915" ht="15.75" customHeight="1">
      <c r="A915" s="93"/>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row>
    <row r="916" ht="15.75" customHeight="1">
      <c r="A916" s="93"/>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row>
    <row r="917" ht="15.75" customHeight="1">
      <c r="A917" s="93"/>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row>
    <row r="918" ht="15.75" customHeight="1">
      <c r="A918" s="93"/>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row>
    <row r="919" ht="15.75" customHeight="1">
      <c r="A919" s="93"/>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row>
    <row r="920" ht="15.75" customHeight="1">
      <c r="A920" s="93"/>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row>
    <row r="921" ht="15.75" customHeight="1">
      <c r="A921" s="93"/>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row>
    <row r="922" ht="15.75" customHeight="1">
      <c r="A922" s="93"/>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row>
    <row r="923" ht="15.75" customHeight="1">
      <c r="A923" s="93"/>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row>
    <row r="924" ht="15.75" customHeight="1">
      <c r="A924" s="93"/>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row>
    <row r="925" ht="15.75" customHeight="1">
      <c r="A925" s="93"/>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row>
    <row r="926" ht="15.75" customHeight="1">
      <c r="A926" s="93"/>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row>
    <row r="927" ht="15.75" customHeight="1">
      <c r="A927" s="93"/>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row>
    <row r="928" ht="15.75" customHeight="1">
      <c r="A928" s="93"/>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row>
    <row r="929" ht="15.75" customHeight="1">
      <c r="A929" s="93"/>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row>
    <row r="930" ht="15.75" customHeight="1">
      <c r="A930" s="93"/>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row>
    <row r="931" ht="15.75" customHeight="1">
      <c r="A931" s="93"/>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row>
    <row r="932" ht="15.75" customHeight="1">
      <c r="A932" s="93"/>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row>
    <row r="933" ht="15.75" customHeight="1">
      <c r="A933" s="93"/>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row>
    <row r="934" ht="15.75" customHeight="1">
      <c r="A934" s="93"/>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row>
    <row r="935" ht="15.75" customHeight="1">
      <c r="A935" s="93"/>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row>
    <row r="936" ht="15.75" customHeight="1">
      <c r="A936" s="93"/>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row>
    <row r="937" ht="15.75" customHeight="1">
      <c r="A937" s="93"/>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row>
    <row r="938" ht="15.75" customHeight="1">
      <c r="A938" s="93"/>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row>
    <row r="939" ht="15.75" customHeight="1">
      <c r="A939" s="93"/>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row>
    <row r="940" ht="15.75" customHeight="1">
      <c r="A940" s="93"/>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row>
    <row r="941" ht="15.75" customHeight="1">
      <c r="A941" s="93"/>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row>
    <row r="942" ht="15.75" customHeight="1">
      <c r="A942" s="93"/>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row>
    <row r="943" ht="15.75" customHeight="1">
      <c r="A943" s="93"/>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row>
    <row r="944" ht="15.75" customHeight="1">
      <c r="A944" s="93"/>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row>
    <row r="945" ht="15.75" customHeight="1">
      <c r="A945" s="93"/>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row>
    <row r="946" ht="15.75" customHeight="1">
      <c r="A946" s="93"/>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row>
    <row r="947" ht="15.75" customHeight="1">
      <c r="A947" s="93"/>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row>
    <row r="948" ht="15.75" customHeight="1">
      <c r="A948" s="93"/>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row>
    <row r="949" ht="15.75" customHeight="1">
      <c r="A949" s="93"/>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row>
    <row r="950" ht="15.75" customHeight="1">
      <c r="A950" s="93"/>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row>
    <row r="951" ht="15.75" customHeight="1">
      <c r="A951" s="93"/>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row>
    <row r="952" ht="15.75" customHeight="1">
      <c r="A952" s="93"/>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row>
    <row r="953" ht="15.75" customHeight="1">
      <c r="A953" s="93"/>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c r="Z953" s="93"/>
    </row>
    <row r="954" ht="15.75" customHeight="1">
      <c r="A954" s="93"/>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c r="Z954" s="93"/>
    </row>
    <row r="955" ht="15.75" customHeight="1">
      <c r="A955" s="93"/>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3"/>
      <c r="Z955" s="93"/>
    </row>
    <row r="956" ht="15.75" customHeight="1">
      <c r="A956" s="93"/>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c r="Z956" s="93"/>
    </row>
    <row r="957" ht="15.75" customHeight="1">
      <c r="A957" s="93"/>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3"/>
      <c r="Z957" s="93"/>
    </row>
    <row r="958" ht="15.75" customHeight="1">
      <c r="A958" s="93"/>
      <c r="B958" s="93"/>
      <c r="C958" s="93"/>
      <c r="D958" s="93"/>
      <c r="E958" s="93"/>
      <c r="F958" s="93"/>
      <c r="G958" s="93"/>
      <c r="H958" s="93"/>
      <c r="I958" s="93"/>
      <c r="J958" s="93"/>
      <c r="K958" s="93"/>
      <c r="L958" s="93"/>
      <c r="M958" s="93"/>
      <c r="N958" s="93"/>
      <c r="O958" s="93"/>
      <c r="P958" s="93"/>
      <c r="Q958" s="93"/>
      <c r="R958" s="93"/>
      <c r="S958" s="93"/>
      <c r="T958" s="93"/>
      <c r="U958" s="93"/>
      <c r="V958" s="93"/>
      <c r="W958" s="93"/>
      <c r="X958" s="93"/>
      <c r="Y958" s="93"/>
      <c r="Z958" s="93"/>
    </row>
    <row r="959" ht="15.75" customHeight="1">
      <c r="A959" s="93"/>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3"/>
      <c r="Z959" s="93"/>
    </row>
    <row r="960" ht="15.75" customHeight="1">
      <c r="A960" s="93"/>
      <c r="B960" s="93"/>
      <c r="C960" s="93"/>
      <c r="D960" s="93"/>
      <c r="E960" s="93"/>
      <c r="F960" s="93"/>
      <c r="G960" s="93"/>
      <c r="H960" s="93"/>
      <c r="I960" s="93"/>
      <c r="J960" s="93"/>
      <c r="K960" s="93"/>
      <c r="L960" s="93"/>
      <c r="M960" s="93"/>
      <c r="N960" s="93"/>
      <c r="O960" s="93"/>
      <c r="P960" s="93"/>
      <c r="Q960" s="93"/>
      <c r="R960" s="93"/>
      <c r="S960" s="93"/>
      <c r="T960" s="93"/>
      <c r="U960" s="93"/>
      <c r="V960" s="93"/>
      <c r="W960" s="93"/>
      <c r="X960" s="93"/>
      <c r="Y960" s="93"/>
      <c r="Z960" s="93"/>
    </row>
    <row r="961" ht="15.75" customHeight="1">
      <c r="A961" s="93"/>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3"/>
      <c r="Z961" s="93"/>
    </row>
    <row r="962" ht="15.75" customHeight="1">
      <c r="A962" s="93"/>
      <c r="B962" s="93"/>
      <c r="C962" s="93"/>
      <c r="D962" s="93"/>
      <c r="E962" s="93"/>
      <c r="F962" s="93"/>
      <c r="G962" s="93"/>
      <c r="H962" s="93"/>
      <c r="I962" s="93"/>
      <c r="J962" s="93"/>
      <c r="K962" s="93"/>
      <c r="L962" s="93"/>
      <c r="M962" s="93"/>
      <c r="N962" s="93"/>
      <c r="O962" s="93"/>
      <c r="P962" s="93"/>
      <c r="Q962" s="93"/>
      <c r="R962" s="93"/>
      <c r="S962" s="93"/>
      <c r="T962" s="93"/>
      <c r="U962" s="93"/>
      <c r="V962" s="93"/>
      <c r="W962" s="93"/>
      <c r="X962" s="93"/>
      <c r="Y962" s="93"/>
      <c r="Z962" s="93"/>
    </row>
    <row r="963" ht="15.75" customHeight="1">
      <c r="A963" s="93"/>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3"/>
      <c r="Z963" s="93"/>
    </row>
    <row r="964" ht="15.75" customHeight="1">
      <c r="A964" s="93"/>
      <c r="B964" s="93"/>
      <c r="C964" s="93"/>
      <c r="D964" s="93"/>
      <c r="E964" s="93"/>
      <c r="F964" s="93"/>
      <c r="G964" s="93"/>
      <c r="H964" s="93"/>
      <c r="I964" s="93"/>
      <c r="J964" s="93"/>
      <c r="K964" s="93"/>
      <c r="L964" s="93"/>
      <c r="M964" s="93"/>
      <c r="N964" s="93"/>
      <c r="O964" s="93"/>
      <c r="P964" s="93"/>
      <c r="Q964" s="93"/>
      <c r="R964" s="93"/>
      <c r="S964" s="93"/>
      <c r="T964" s="93"/>
      <c r="U964" s="93"/>
      <c r="V964" s="93"/>
      <c r="W964" s="93"/>
      <c r="X964" s="93"/>
      <c r="Y964" s="93"/>
      <c r="Z964" s="93"/>
    </row>
    <row r="965" ht="15.75" customHeight="1">
      <c r="A965" s="93"/>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3"/>
      <c r="Z965" s="93"/>
    </row>
    <row r="966" ht="15.75" customHeight="1">
      <c r="A966" s="93"/>
      <c r="B966" s="93"/>
      <c r="C966" s="93"/>
      <c r="D966" s="93"/>
      <c r="E966" s="93"/>
      <c r="F966" s="93"/>
      <c r="G966" s="93"/>
      <c r="H966" s="93"/>
      <c r="I966" s="93"/>
      <c r="J966" s="93"/>
      <c r="K966" s="93"/>
      <c r="L966" s="93"/>
      <c r="M966" s="93"/>
      <c r="N966" s="93"/>
      <c r="O966" s="93"/>
      <c r="P966" s="93"/>
      <c r="Q966" s="93"/>
      <c r="R966" s="93"/>
      <c r="S966" s="93"/>
      <c r="T966" s="93"/>
      <c r="U966" s="93"/>
      <c r="V966" s="93"/>
      <c r="W966" s="93"/>
      <c r="X966" s="93"/>
      <c r="Y966" s="93"/>
      <c r="Z966" s="93"/>
    </row>
    <row r="967" ht="15.75" customHeight="1">
      <c r="A967" s="93"/>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3"/>
      <c r="Z967" s="93"/>
    </row>
    <row r="968" ht="15.75" customHeight="1">
      <c r="A968" s="93"/>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c r="Z968" s="93"/>
    </row>
    <row r="969" ht="15.75" customHeight="1">
      <c r="A969" s="93"/>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3"/>
      <c r="Z969" s="93"/>
    </row>
    <row r="970" ht="15.75" customHeight="1">
      <c r="A970" s="93"/>
      <c r="B970" s="93"/>
      <c r="C970" s="93"/>
      <c r="D970" s="93"/>
      <c r="E970" s="93"/>
      <c r="F970" s="93"/>
      <c r="G970" s="93"/>
      <c r="H970" s="93"/>
      <c r="I970" s="93"/>
      <c r="J970" s="93"/>
      <c r="K970" s="93"/>
      <c r="L970" s="93"/>
      <c r="M970" s="93"/>
      <c r="N970" s="93"/>
      <c r="O970" s="93"/>
      <c r="P970" s="93"/>
      <c r="Q970" s="93"/>
      <c r="R970" s="93"/>
      <c r="S970" s="93"/>
      <c r="T970" s="93"/>
      <c r="U970" s="93"/>
      <c r="V970" s="93"/>
      <c r="W970" s="93"/>
      <c r="X970" s="93"/>
      <c r="Y970" s="93"/>
      <c r="Z970" s="93"/>
    </row>
    <row r="971" ht="15.75" customHeight="1">
      <c r="A971" s="93"/>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3"/>
      <c r="Z971" s="93"/>
    </row>
    <row r="972" ht="15.75" customHeight="1">
      <c r="A972" s="93"/>
      <c r="B972" s="93"/>
      <c r="C972" s="93"/>
      <c r="D972" s="93"/>
      <c r="E972" s="93"/>
      <c r="F972" s="93"/>
      <c r="G972" s="93"/>
      <c r="H972" s="93"/>
      <c r="I972" s="93"/>
      <c r="J972" s="93"/>
      <c r="K972" s="93"/>
      <c r="L972" s="93"/>
      <c r="M972" s="93"/>
      <c r="N972" s="93"/>
      <c r="O972" s="93"/>
      <c r="P972" s="93"/>
      <c r="Q972" s="93"/>
      <c r="R972" s="93"/>
      <c r="S972" s="93"/>
      <c r="T972" s="93"/>
      <c r="U972" s="93"/>
      <c r="V972" s="93"/>
      <c r="W972" s="93"/>
      <c r="X972" s="93"/>
      <c r="Y972" s="93"/>
      <c r="Z972" s="93"/>
    </row>
    <row r="973" ht="15.75" customHeight="1">
      <c r="A973" s="93"/>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3"/>
      <c r="Z973" s="93"/>
    </row>
    <row r="974" ht="15.75" customHeight="1">
      <c r="A974" s="93"/>
      <c r="B974" s="93"/>
      <c r="C974" s="93"/>
      <c r="D974" s="93"/>
      <c r="E974" s="93"/>
      <c r="F974" s="93"/>
      <c r="G974" s="93"/>
      <c r="H974" s="93"/>
      <c r="I974" s="93"/>
      <c r="J974" s="93"/>
      <c r="K974" s="93"/>
      <c r="L974" s="93"/>
      <c r="M974" s="93"/>
      <c r="N974" s="93"/>
      <c r="O974" s="93"/>
      <c r="P974" s="93"/>
      <c r="Q974" s="93"/>
      <c r="R974" s="93"/>
      <c r="S974" s="93"/>
      <c r="T974" s="93"/>
      <c r="U974" s="93"/>
      <c r="V974" s="93"/>
      <c r="W974" s="93"/>
      <c r="X974" s="93"/>
      <c r="Y974" s="93"/>
      <c r="Z974" s="93"/>
    </row>
    <row r="975" ht="15.75" customHeight="1">
      <c r="A975" s="93"/>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3"/>
      <c r="Z975" s="93"/>
    </row>
    <row r="976" ht="15.75" customHeight="1">
      <c r="A976" s="93"/>
      <c r="B976" s="93"/>
      <c r="C976" s="93"/>
      <c r="D976" s="93"/>
      <c r="E976" s="93"/>
      <c r="F976" s="93"/>
      <c r="G976" s="93"/>
      <c r="H976" s="93"/>
      <c r="I976" s="93"/>
      <c r="J976" s="93"/>
      <c r="K976" s="93"/>
      <c r="L976" s="93"/>
      <c r="M976" s="93"/>
      <c r="N976" s="93"/>
      <c r="O976" s="93"/>
      <c r="P976" s="93"/>
      <c r="Q976" s="93"/>
      <c r="R976" s="93"/>
      <c r="S976" s="93"/>
      <c r="T976" s="93"/>
      <c r="U976" s="93"/>
      <c r="V976" s="93"/>
      <c r="W976" s="93"/>
      <c r="X976" s="93"/>
      <c r="Y976" s="93"/>
      <c r="Z976" s="93"/>
    </row>
    <row r="977" ht="15.75" customHeight="1">
      <c r="A977" s="93"/>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3"/>
      <c r="Z977" s="93"/>
    </row>
    <row r="978" ht="15.75" customHeight="1">
      <c r="A978" s="93"/>
      <c r="B978" s="93"/>
      <c r="C978" s="93"/>
      <c r="D978" s="93"/>
      <c r="E978" s="93"/>
      <c r="F978" s="93"/>
      <c r="G978" s="93"/>
      <c r="H978" s="93"/>
      <c r="I978" s="93"/>
      <c r="J978" s="93"/>
      <c r="K978" s="93"/>
      <c r="L978" s="93"/>
      <c r="M978" s="93"/>
      <c r="N978" s="93"/>
      <c r="O978" s="93"/>
      <c r="P978" s="93"/>
      <c r="Q978" s="93"/>
      <c r="R978" s="93"/>
      <c r="S978" s="93"/>
      <c r="T978" s="93"/>
      <c r="U978" s="93"/>
      <c r="V978" s="93"/>
      <c r="W978" s="93"/>
      <c r="X978" s="93"/>
      <c r="Y978" s="93"/>
      <c r="Z978" s="93"/>
    </row>
    <row r="979" ht="15.75" customHeight="1">
      <c r="A979" s="93"/>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3"/>
      <c r="Z979" s="93"/>
    </row>
    <row r="980" ht="15.75" customHeight="1">
      <c r="A980" s="93"/>
      <c r="B980" s="93"/>
      <c r="C980" s="93"/>
      <c r="D980" s="93"/>
      <c r="E980" s="93"/>
      <c r="F980" s="93"/>
      <c r="G980" s="93"/>
      <c r="H980" s="93"/>
      <c r="I980" s="93"/>
      <c r="J980" s="93"/>
      <c r="K980" s="93"/>
      <c r="L980" s="93"/>
      <c r="M980" s="93"/>
      <c r="N980" s="93"/>
      <c r="O980" s="93"/>
      <c r="P980" s="93"/>
      <c r="Q980" s="93"/>
      <c r="R980" s="93"/>
      <c r="S980" s="93"/>
      <c r="T980" s="93"/>
      <c r="U980" s="93"/>
      <c r="V980" s="93"/>
      <c r="W980" s="93"/>
      <c r="X980" s="93"/>
      <c r="Y980" s="93"/>
      <c r="Z980" s="93"/>
    </row>
    <row r="981" ht="15.75" customHeight="1">
      <c r="A981" s="93"/>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3"/>
      <c r="Z981" s="93"/>
    </row>
    <row r="982" ht="15.75" customHeight="1">
      <c r="A982" s="93"/>
      <c r="B982" s="93"/>
      <c r="C982" s="93"/>
      <c r="D982" s="93"/>
      <c r="E982" s="93"/>
      <c r="F982" s="93"/>
      <c r="G982" s="93"/>
      <c r="H982" s="93"/>
      <c r="I982" s="93"/>
      <c r="J982" s="93"/>
      <c r="K982" s="93"/>
      <c r="L982" s="93"/>
      <c r="M982" s="93"/>
      <c r="N982" s="93"/>
      <c r="O982" s="93"/>
      <c r="P982" s="93"/>
      <c r="Q982" s="93"/>
      <c r="R982" s="93"/>
      <c r="S982" s="93"/>
      <c r="T982" s="93"/>
      <c r="U982" s="93"/>
      <c r="V982" s="93"/>
      <c r="W982" s="93"/>
      <c r="X982" s="93"/>
      <c r="Y982" s="93"/>
      <c r="Z982" s="93"/>
    </row>
    <row r="983" ht="15.75" customHeight="1">
      <c r="A983" s="93"/>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3"/>
      <c r="Z983" s="93"/>
    </row>
    <row r="984" ht="15.75" customHeight="1">
      <c r="A984" s="93"/>
      <c r="B984" s="93"/>
      <c r="C984" s="93"/>
      <c r="D984" s="93"/>
      <c r="E984" s="93"/>
      <c r="F984" s="93"/>
      <c r="G984" s="93"/>
      <c r="H984" s="93"/>
      <c r="I984" s="93"/>
      <c r="J984" s="93"/>
      <c r="K984" s="93"/>
      <c r="L984" s="93"/>
      <c r="M984" s="93"/>
      <c r="N984" s="93"/>
      <c r="O984" s="93"/>
      <c r="P984" s="93"/>
      <c r="Q984" s="93"/>
      <c r="R984" s="93"/>
      <c r="S984" s="93"/>
      <c r="T984" s="93"/>
      <c r="U984" s="93"/>
      <c r="V984" s="93"/>
      <c r="W984" s="93"/>
      <c r="X984" s="93"/>
      <c r="Y984" s="93"/>
      <c r="Z984" s="93"/>
    </row>
    <row r="985" ht="15.75" customHeight="1">
      <c r="A985" s="93"/>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3"/>
      <c r="Z985" s="93"/>
    </row>
    <row r="986" ht="15.75" customHeight="1">
      <c r="A986" s="93"/>
      <c r="B986" s="93"/>
      <c r="C986" s="93"/>
      <c r="D986" s="93"/>
      <c r="E986" s="93"/>
      <c r="F986" s="93"/>
      <c r="G986" s="93"/>
      <c r="H986" s="93"/>
      <c r="I986" s="93"/>
      <c r="J986" s="93"/>
      <c r="K986" s="93"/>
      <c r="L986" s="93"/>
      <c r="M986" s="93"/>
      <c r="N986" s="93"/>
      <c r="O986" s="93"/>
      <c r="P986" s="93"/>
      <c r="Q986" s="93"/>
      <c r="R986" s="93"/>
      <c r="S986" s="93"/>
      <c r="T986" s="93"/>
      <c r="U986" s="93"/>
      <c r="V986" s="93"/>
      <c r="W986" s="93"/>
      <c r="X986" s="93"/>
      <c r="Y986" s="93"/>
      <c r="Z986" s="93"/>
    </row>
    <row r="987" ht="15.75" customHeight="1">
      <c r="A987" s="93"/>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3"/>
      <c r="Z987" s="93"/>
    </row>
    <row r="988" ht="15.75" customHeight="1">
      <c r="A988" s="93"/>
      <c r="B988" s="93"/>
      <c r="C988" s="93"/>
      <c r="D988" s="93"/>
      <c r="E988" s="93"/>
      <c r="F988" s="93"/>
      <c r="G988" s="93"/>
      <c r="H988" s="93"/>
      <c r="I988" s="93"/>
      <c r="J988" s="93"/>
      <c r="K988" s="93"/>
      <c r="L988" s="93"/>
      <c r="M988" s="93"/>
      <c r="N988" s="93"/>
      <c r="O988" s="93"/>
      <c r="P988" s="93"/>
      <c r="Q988" s="93"/>
      <c r="R988" s="93"/>
      <c r="S988" s="93"/>
      <c r="T988" s="93"/>
      <c r="U988" s="93"/>
      <c r="V988" s="93"/>
      <c r="W988" s="93"/>
      <c r="X988" s="93"/>
      <c r="Y988" s="93"/>
      <c r="Z988" s="93"/>
    </row>
    <row r="989" ht="15.75" customHeight="1">
      <c r="A989" s="93"/>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3"/>
      <c r="Z989" s="93"/>
    </row>
    <row r="990" ht="15.75" customHeight="1">
      <c r="A990" s="93"/>
      <c r="B990" s="93"/>
      <c r="C990" s="93"/>
      <c r="D990" s="93"/>
      <c r="E990" s="93"/>
      <c r="F990" s="93"/>
      <c r="G990" s="93"/>
      <c r="H990" s="93"/>
      <c r="I990" s="93"/>
      <c r="J990" s="93"/>
      <c r="K990" s="93"/>
      <c r="L990" s="93"/>
      <c r="M990" s="93"/>
      <c r="N990" s="93"/>
      <c r="O990" s="93"/>
      <c r="P990" s="93"/>
      <c r="Q990" s="93"/>
      <c r="R990" s="93"/>
      <c r="S990" s="93"/>
      <c r="T990" s="93"/>
      <c r="U990" s="93"/>
      <c r="V990" s="93"/>
      <c r="W990" s="93"/>
      <c r="X990" s="93"/>
      <c r="Y990" s="93"/>
      <c r="Z990" s="93"/>
    </row>
    <row r="991" ht="15.75" customHeight="1">
      <c r="A991" s="93"/>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3"/>
      <c r="Z991" s="93"/>
    </row>
    <row r="992" ht="15.75" customHeight="1">
      <c r="A992" s="93"/>
      <c r="B992" s="93"/>
      <c r="C992" s="93"/>
      <c r="D992" s="93"/>
      <c r="E992" s="93"/>
      <c r="F992" s="93"/>
      <c r="G992" s="93"/>
      <c r="H992" s="93"/>
      <c r="I992" s="93"/>
      <c r="J992" s="93"/>
      <c r="K992" s="93"/>
      <c r="L992" s="93"/>
      <c r="M992" s="93"/>
      <c r="N992" s="93"/>
      <c r="O992" s="93"/>
      <c r="P992" s="93"/>
      <c r="Q992" s="93"/>
      <c r="R992" s="93"/>
      <c r="S992" s="93"/>
      <c r="T992" s="93"/>
      <c r="U992" s="93"/>
      <c r="V992" s="93"/>
      <c r="W992" s="93"/>
      <c r="X992" s="93"/>
      <c r="Y992" s="93"/>
      <c r="Z992" s="93"/>
    </row>
    <row r="993" ht="15.75" customHeight="1">
      <c r="A993" s="93"/>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3"/>
      <c r="Z993" s="93"/>
    </row>
    <row r="994" ht="15.75" customHeight="1">
      <c r="A994" s="93"/>
      <c r="B994" s="93"/>
      <c r="C994" s="93"/>
      <c r="D994" s="93"/>
      <c r="E994" s="93"/>
      <c r="F994" s="93"/>
      <c r="G994" s="93"/>
      <c r="H994" s="93"/>
      <c r="I994" s="93"/>
      <c r="J994" s="93"/>
      <c r="K994" s="93"/>
      <c r="L994" s="93"/>
      <c r="M994" s="93"/>
      <c r="N994" s="93"/>
      <c r="O994" s="93"/>
      <c r="P994" s="93"/>
      <c r="Q994" s="93"/>
      <c r="R994" s="93"/>
      <c r="S994" s="93"/>
      <c r="T994" s="93"/>
      <c r="U994" s="93"/>
      <c r="V994" s="93"/>
      <c r="W994" s="93"/>
      <c r="X994" s="93"/>
      <c r="Y994" s="93"/>
      <c r="Z994" s="93"/>
    </row>
    <row r="995" ht="15.75" customHeight="1">
      <c r="A995" s="93"/>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3"/>
      <c r="Z995" s="93"/>
    </row>
    <row r="996" ht="15.75" customHeight="1">
      <c r="A996" s="93"/>
      <c r="B996" s="93"/>
      <c r="C996" s="93"/>
      <c r="D996" s="93"/>
      <c r="E996" s="93"/>
      <c r="F996" s="93"/>
      <c r="G996" s="93"/>
      <c r="H996" s="93"/>
      <c r="I996" s="93"/>
      <c r="J996" s="93"/>
      <c r="K996" s="93"/>
      <c r="L996" s="93"/>
      <c r="M996" s="93"/>
      <c r="N996" s="93"/>
      <c r="O996" s="93"/>
      <c r="P996" s="93"/>
      <c r="Q996" s="93"/>
      <c r="R996" s="93"/>
      <c r="S996" s="93"/>
      <c r="T996" s="93"/>
      <c r="U996" s="93"/>
      <c r="V996" s="93"/>
      <c r="W996" s="93"/>
      <c r="X996" s="93"/>
      <c r="Y996" s="93"/>
      <c r="Z996" s="93"/>
    </row>
    <row r="997" ht="15.75" customHeight="1">
      <c r="A997" s="93"/>
      <c r="B997" s="93"/>
      <c r="C997" s="93"/>
      <c r="D997" s="93"/>
      <c r="E997" s="93"/>
      <c r="F997" s="93"/>
      <c r="G997" s="93"/>
      <c r="H997" s="93"/>
      <c r="I997" s="93"/>
      <c r="J997" s="93"/>
      <c r="K997" s="93"/>
      <c r="L997" s="93"/>
      <c r="M997" s="93"/>
      <c r="N997" s="93"/>
      <c r="O997" s="93"/>
      <c r="P997" s="93"/>
      <c r="Q997" s="93"/>
      <c r="R997" s="93"/>
      <c r="S997" s="93"/>
      <c r="T997" s="93"/>
      <c r="U997" s="93"/>
      <c r="V997" s="93"/>
      <c r="W997" s="93"/>
      <c r="X997" s="93"/>
      <c r="Y997" s="93"/>
      <c r="Z997" s="93"/>
    </row>
    <row r="998" ht="15.75" customHeight="1">
      <c r="A998" s="93"/>
      <c r="B998" s="93"/>
      <c r="C998" s="93"/>
      <c r="D998" s="93"/>
      <c r="E998" s="93"/>
      <c r="F998" s="93"/>
      <c r="G998" s="93"/>
      <c r="H998" s="93"/>
      <c r="I998" s="93"/>
      <c r="J998" s="93"/>
      <c r="K998" s="93"/>
      <c r="L998" s="93"/>
      <c r="M998" s="93"/>
      <c r="N998" s="93"/>
      <c r="O998" s="93"/>
      <c r="P998" s="93"/>
      <c r="Q998" s="93"/>
      <c r="R998" s="93"/>
      <c r="S998" s="93"/>
      <c r="T998" s="93"/>
      <c r="U998" s="93"/>
      <c r="V998" s="93"/>
      <c r="W998" s="93"/>
      <c r="X998" s="93"/>
      <c r="Y998" s="93"/>
      <c r="Z998" s="93"/>
    </row>
    <row r="999" ht="15.75" customHeight="1">
      <c r="A999" s="93"/>
      <c r="B999" s="93"/>
      <c r="C999" s="93"/>
      <c r="D999" s="93"/>
      <c r="E999" s="93"/>
      <c r="F999" s="93"/>
      <c r="G999" s="93"/>
      <c r="H999" s="93"/>
      <c r="I999" s="93"/>
      <c r="J999" s="93"/>
      <c r="K999" s="93"/>
      <c r="L999" s="93"/>
      <c r="M999" s="93"/>
      <c r="N999" s="93"/>
      <c r="O999" s="93"/>
      <c r="P999" s="93"/>
      <c r="Q999" s="93"/>
      <c r="R999" s="93"/>
      <c r="S999" s="93"/>
      <c r="T999" s="93"/>
      <c r="U999" s="93"/>
      <c r="V999" s="93"/>
      <c r="W999" s="93"/>
      <c r="X999" s="93"/>
      <c r="Y999" s="93"/>
      <c r="Z999" s="93"/>
    </row>
    <row r="1000" ht="15.75" customHeight="1">
      <c r="A1000" s="93"/>
      <c r="B1000" s="93"/>
      <c r="C1000" s="93"/>
      <c r="D1000" s="93"/>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row>
    <row r="1001" ht="15.75" customHeight="1">
      <c r="A1001" s="93"/>
      <c r="B1001" s="93"/>
      <c r="C1001" s="93"/>
      <c r="D1001" s="93"/>
      <c r="E1001" s="93"/>
      <c r="F1001" s="93"/>
      <c r="G1001" s="93"/>
      <c r="H1001" s="93"/>
      <c r="I1001" s="93"/>
      <c r="J1001" s="93"/>
      <c r="K1001" s="93"/>
      <c r="L1001" s="93"/>
      <c r="M1001" s="93"/>
      <c r="N1001" s="93"/>
      <c r="O1001" s="93"/>
      <c r="P1001" s="93"/>
      <c r="Q1001" s="93"/>
      <c r="R1001" s="93"/>
      <c r="S1001" s="93"/>
      <c r="T1001" s="93"/>
      <c r="U1001" s="93"/>
      <c r="V1001" s="93"/>
      <c r="W1001" s="93"/>
      <c r="X1001" s="93"/>
      <c r="Y1001" s="93"/>
      <c r="Z1001" s="93"/>
    </row>
  </sheetData>
  <mergeCells count="7">
    <mergeCell ref="C1:D1"/>
    <mergeCell ref="F1:G1"/>
    <mergeCell ref="I1:J1"/>
    <mergeCell ref="I2:J2"/>
    <mergeCell ref="I36:J36"/>
    <mergeCell ref="I78:J78"/>
    <mergeCell ref="I101:J10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88"/>
    <col customWidth="1" min="2" max="2" width="14.63"/>
    <col customWidth="1" min="4" max="4" width="20.0"/>
    <col customWidth="1" min="5" max="5" width="22.13"/>
  </cols>
  <sheetData>
    <row r="1">
      <c r="A1" s="102" t="s">
        <v>7</v>
      </c>
      <c r="B1" s="103" t="s">
        <v>1</v>
      </c>
      <c r="C1" s="103" t="s">
        <v>275</v>
      </c>
      <c r="D1" s="103" t="s">
        <v>13</v>
      </c>
      <c r="E1" s="103" t="s">
        <v>8</v>
      </c>
      <c r="F1" s="104"/>
      <c r="G1" s="104"/>
      <c r="H1" s="104"/>
      <c r="I1" s="104"/>
      <c r="J1" s="104"/>
      <c r="K1" s="105"/>
      <c r="L1" s="106" t="s">
        <v>1</v>
      </c>
      <c r="M1" s="106" t="s">
        <v>276</v>
      </c>
      <c r="N1" s="106" t="s">
        <v>13</v>
      </c>
      <c r="O1" s="106" t="s">
        <v>8</v>
      </c>
      <c r="P1" s="105"/>
      <c r="Q1" s="105"/>
      <c r="R1" s="105"/>
      <c r="S1" s="105"/>
      <c r="T1" s="105"/>
      <c r="U1" s="105"/>
      <c r="V1" s="105"/>
      <c r="W1" s="105"/>
      <c r="X1" s="105"/>
      <c r="Y1" s="105"/>
      <c r="Z1" s="105"/>
    </row>
    <row r="2">
      <c r="A2" s="107" t="s">
        <v>277</v>
      </c>
      <c r="B2" s="108" t="s">
        <v>154</v>
      </c>
      <c r="C2" s="108" t="s">
        <v>278</v>
      </c>
      <c r="D2" s="108" t="s">
        <v>279</v>
      </c>
      <c r="E2" s="109" t="s">
        <v>119</v>
      </c>
      <c r="F2" s="110"/>
      <c r="G2" s="110"/>
      <c r="H2" s="110"/>
      <c r="I2" s="110"/>
      <c r="J2" s="110"/>
      <c r="K2" s="105">
        <f>0</f>
        <v>0</v>
      </c>
      <c r="L2" s="105" t="str">
        <f>IF('Fiche Personnage'!$B$5="","",CONCATENATE(OFFSET($B$1,MATCH('Fiche Personnage'!$B$5,$A$2:$A$1000,0),0)))</f>
        <v/>
      </c>
      <c r="M2" s="105" t="str">
        <f>IF('Fiche Personnage'!$B$5="","",CONCATENATE(OFFSET($B$1,MATCH('Fiche Personnage'!$B$5,$A$2:$A$1000,0),1)))</f>
        <v/>
      </c>
      <c r="N2" s="105" t="str">
        <f>IF('Fiche Personnage'!$B$5="","",IF($N1="","",IF(OR(CONCATENATE(OFFSET($B$1,MATCH('Fiche Personnage'!$B$5,$A$2:$A$1000,0)+$K2,-1))='Fiche Personnage'!$B$5,CONCATENATE(OFFSET($B$1,MATCH('Fiche Personnage'!$B$5,$A$2:$A$1000,0)+$K2,-1))=""),CONCATENATE(OFFSET($B$1,MATCH('Fiche Personnage'!$B$5,$A$2:$A$1000,0)+$K2,2)),"")))</f>
        <v/>
      </c>
      <c r="O2" s="105" t="str">
        <f>IF('Fiche Personnage'!$B$5="","",IF($N1="","",IF(OR(CONCATENATE(OFFSET($B$1,MATCH('Fiche Personnage'!$B$5,$A$2:$A$1000,0)+$K2,-1))='Fiche Personnage'!$B$5,CONCATENATE(OFFSET($B$1,MATCH('Fiche Personnage'!$B$5,$A$2:$A$1000,0)+$K2,-1))=""),CONCATENATE(OFFSET($B$1,MATCH('Fiche Personnage'!$B$5,$A$2:$A$1000,0)+$K2,3)),"")))</f>
        <v/>
      </c>
      <c r="P2" s="105"/>
      <c r="Q2" s="105"/>
      <c r="R2" s="105"/>
      <c r="S2" s="105"/>
      <c r="T2" s="105"/>
      <c r="U2" s="105"/>
      <c r="V2" s="105"/>
      <c r="W2" s="105"/>
      <c r="X2" s="105"/>
      <c r="Y2" s="105"/>
      <c r="Z2" s="105"/>
    </row>
    <row r="3">
      <c r="A3" s="15"/>
      <c r="B3" s="108" t="s">
        <v>158</v>
      </c>
      <c r="C3" s="108" t="s">
        <v>280</v>
      </c>
      <c r="D3" s="108" t="s">
        <v>118</v>
      </c>
      <c r="E3" s="97" t="s">
        <v>124</v>
      </c>
      <c r="F3" s="110"/>
      <c r="G3" s="110"/>
      <c r="H3" s="110"/>
      <c r="I3" s="110"/>
      <c r="J3" s="110"/>
      <c r="K3" s="105">
        <f t="shared" ref="K3:K121" si="1">K2+1</f>
        <v>1</v>
      </c>
      <c r="L3" s="105" t="str">
        <f>IF('Fiche Personnage'!$B$5="","",CONCATENATE(OFFSET($B$1,MATCH('Fiche Personnage'!$B$5,$A$2:$A$1000,0)+1,0)))</f>
        <v/>
      </c>
      <c r="M3" s="105" t="str">
        <f>IF('Fiche Personnage'!$B$5="","",CONCATENATE(OFFSET($B$1,MATCH('Fiche Personnage'!$B$5,$A$2:$A$1000,0)+1,1)))</f>
        <v/>
      </c>
      <c r="N3" s="105" t="str">
        <f>IF('Fiche Personnage'!$B$5="","",IF(N2="","",IF(OR(CONCATENATE(OFFSET($B$1,MATCH('Fiche Personnage'!$B$5,$A$2:$A$1000,0)+K3,-1))='Fiche Personnage'!$B$5,CONCATENATE(OFFSET($B$1,MATCH('Fiche Personnage'!$B$5,$A$2:$A$1000,0)+K3,-1))=""),CONCATENATE(OFFSET($B$1,MATCH('Fiche Personnage'!$B$5,$A$2:$A$1000,0)+K3,2)),"")))</f>
        <v/>
      </c>
      <c r="O3" s="105" t="str">
        <f>IF('Fiche Personnage'!$B$5="","",IF($N2="","",IF(OR(CONCATENATE(OFFSET($B$1,MATCH('Fiche Personnage'!$B$5,$A$2:$A$1000,0)+$K3,-1))='Fiche Personnage'!$B$5,CONCATENATE(OFFSET($B$1,MATCH('Fiche Personnage'!$B$5,$A$2:$A$1000,0)+$K3,-1))=""),CONCATENATE(OFFSET($B$1,MATCH('Fiche Personnage'!$B$5,$A$2:$A$1000,0)+$K3,3)),"")))</f>
        <v/>
      </c>
      <c r="P3" s="105"/>
      <c r="Q3" s="105"/>
      <c r="R3" s="105"/>
      <c r="S3" s="105"/>
      <c r="T3" s="105"/>
      <c r="U3" s="105"/>
      <c r="V3" s="105"/>
      <c r="W3" s="105"/>
      <c r="X3" s="105"/>
      <c r="Y3" s="105"/>
      <c r="Z3" s="105"/>
    </row>
    <row r="4">
      <c r="A4" s="15"/>
      <c r="B4" s="108" t="s">
        <v>161</v>
      </c>
      <c r="C4" s="108" t="s">
        <v>281</v>
      </c>
      <c r="D4" s="108" t="s">
        <v>282</v>
      </c>
      <c r="E4" s="97" t="s">
        <v>129</v>
      </c>
      <c r="F4" s="110"/>
      <c r="G4" s="110"/>
      <c r="H4" s="110"/>
      <c r="I4" s="110"/>
      <c r="J4" s="110"/>
      <c r="K4" s="105">
        <f t="shared" si="1"/>
        <v>2</v>
      </c>
      <c r="L4" s="105" t="str">
        <f>IF('Fiche Personnage'!$B$5="","",CONCATENATE(OFFSET($B$1,MATCH('Fiche Personnage'!$B$5,$A$2:$A$1000,0)+2,0)))</f>
        <v/>
      </c>
      <c r="M4" s="105" t="str">
        <f>IF('Fiche Personnage'!$B$5="","",CONCATENATE(OFFSET($B$1,MATCH('Fiche Personnage'!$B$5,$A$2:$A$1000,0)+2,1)))</f>
        <v/>
      </c>
      <c r="N4" s="105" t="str">
        <f>IF('Fiche Personnage'!$B$5="","",IF(N3="","",IF(OR(CONCATENATE(OFFSET($B$1,MATCH('Fiche Personnage'!$B$5,$A$2:$A$1000,0)+K4,-1))='Fiche Personnage'!$B$5,CONCATENATE(OFFSET($B$1,MATCH('Fiche Personnage'!$B$5,$A$2:$A$1000,0)+K4,-1))=""),CONCATENATE(OFFSET($B$1,MATCH('Fiche Personnage'!$B$5,$A$2:$A$1000,0)+K4,2)),"")))</f>
        <v/>
      </c>
      <c r="O4" s="105" t="str">
        <f>IF('Fiche Personnage'!$B$5="","",IF($N3="","",IF(OR(CONCATENATE(OFFSET($B$1,MATCH('Fiche Personnage'!$B$5,$A$2:$A$1000,0)+$K4,-1))='Fiche Personnage'!$B$5,CONCATENATE(OFFSET($B$1,MATCH('Fiche Personnage'!$B$5,$A$2:$A$1000,0)+$K4,-1))=""),CONCATENATE(OFFSET($B$1,MATCH('Fiche Personnage'!$B$5,$A$2:$A$1000,0)+$K4,3)),"")))</f>
        <v/>
      </c>
      <c r="P4" s="105"/>
      <c r="Q4" s="105"/>
      <c r="R4" s="105"/>
      <c r="S4" s="105"/>
      <c r="T4" s="105"/>
      <c r="U4" s="105"/>
      <c r="V4" s="105"/>
      <c r="W4" s="105"/>
      <c r="X4" s="105"/>
      <c r="Y4" s="105"/>
      <c r="Z4" s="105"/>
    </row>
    <row r="5">
      <c r="A5" s="15"/>
      <c r="B5" s="111"/>
      <c r="C5" s="18"/>
      <c r="D5" s="108" t="s">
        <v>283</v>
      </c>
      <c r="E5" s="97" t="s">
        <v>134</v>
      </c>
      <c r="F5" s="110"/>
      <c r="G5" s="110"/>
      <c r="H5" s="110"/>
      <c r="I5" s="110"/>
      <c r="J5" s="110"/>
      <c r="K5" s="105">
        <f t="shared" si="1"/>
        <v>3</v>
      </c>
      <c r="L5" s="105"/>
      <c r="M5" s="105"/>
      <c r="N5" s="105" t="str">
        <f>IF('Fiche Personnage'!$B$5="","",IF(N4="","",IF(OR(CONCATENATE(OFFSET($B$1,MATCH('Fiche Personnage'!$B$5,$A$2:$A$1000,0)+K5,-1))='Fiche Personnage'!$B$5,CONCATENATE(OFFSET($B$1,MATCH('Fiche Personnage'!$B$5,$A$2:$A$1000,0)+K5,-1))=""),CONCATENATE(OFFSET($B$1,MATCH('Fiche Personnage'!$B$5,$A$2:$A$1000,0)+K5,2)),"")))</f>
        <v/>
      </c>
      <c r="O5" s="105" t="str">
        <f>IF('Fiche Personnage'!$B$5="","",IF($N4="","",IF(OR(CONCATENATE(OFFSET($B$1,MATCH('Fiche Personnage'!$B$5,$A$2:$A$1000,0)+$K5,-1))='Fiche Personnage'!$B$5,CONCATENATE(OFFSET($B$1,MATCH('Fiche Personnage'!$B$5,$A$2:$A$1000,0)+$K5,-1))=""),CONCATENATE(OFFSET($B$1,MATCH('Fiche Personnage'!$B$5,$A$2:$A$1000,0)+$K5,3)),"")))</f>
        <v/>
      </c>
      <c r="P5" s="105"/>
      <c r="Q5" s="105"/>
      <c r="R5" s="105"/>
      <c r="S5" s="105"/>
      <c r="T5" s="105"/>
      <c r="U5" s="105"/>
      <c r="V5" s="105"/>
      <c r="W5" s="105"/>
      <c r="X5" s="105"/>
      <c r="Y5" s="105"/>
      <c r="Z5" s="105"/>
    </row>
    <row r="6">
      <c r="A6" s="15"/>
      <c r="B6" s="20"/>
      <c r="C6" s="19"/>
      <c r="D6" s="97" t="s">
        <v>133</v>
      </c>
      <c r="E6" s="97" t="s">
        <v>139</v>
      </c>
      <c r="F6" s="110"/>
      <c r="G6" s="110"/>
      <c r="H6" s="110"/>
      <c r="I6" s="110"/>
      <c r="J6" s="110"/>
      <c r="K6" s="105">
        <f t="shared" si="1"/>
        <v>4</v>
      </c>
      <c r="L6" s="105"/>
      <c r="M6" s="105"/>
      <c r="N6" s="105" t="str">
        <f>IF('Fiche Personnage'!$B$5="","",IF(N5="","",IF(OR(CONCATENATE(OFFSET($B$1,MATCH('Fiche Personnage'!$B$5,$A$2:$A$1000,0)+K6,-1))='Fiche Personnage'!$B$5,CONCATENATE(OFFSET($B$1,MATCH('Fiche Personnage'!$B$5,$A$2:$A$1000,0)+K6,-1))=""),CONCATENATE(OFFSET($B$1,MATCH('Fiche Personnage'!$B$5,$A$2:$A$1000,0)+K6,2)),"")))</f>
        <v/>
      </c>
      <c r="O6" s="105" t="str">
        <f>IF('Fiche Personnage'!$B$5="","",IF($N5="","",IF(OR(CONCATENATE(OFFSET($B$1,MATCH('Fiche Personnage'!$B$5,$A$2:$A$1000,0)+$K6,-1))='Fiche Personnage'!$B$5,CONCATENATE(OFFSET($B$1,MATCH('Fiche Personnage'!$B$5,$A$2:$A$1000,0)+$K6,-1))=""),CONCATENATE(OFFSET($B$1,MATCH('Fiche Personnage'!$B$5,$A$2:$A$1000,0)+$K6,3)),"")))</f>
        <v/>
      </c>
      <c r="P6" s="105"/>
      <c r="Q6" s="105"/>
      <c r="R6" s="105"/>
      <c r="S6" s="105"/>
      <c r="T6" s="105"/>
      <c r="U6" s="105"/>
      <c r="V6" s="105"/>
      <c r="W6" s="105"/>
      <c r="X6" s="105"/>
      <c r="Y6" s="105"/>
      <c r="Z6" s="105"/>
    </row>
    <row r="7">
      <c r="A7" s="15"/>
      <c r="B7" s="20"/>
      <c r="C7" s="19"/>
      <c r="D7" s="97" t="s">
        <v>138</v>
      </c>
      <c r="E7" s="112"/>
      <c r="F7" s="110"/>
      <c r="G7" s="110"/>
      <c r="H7" s="110"/>
      <c r="I7" s="110"/>
      <c r="J7" s="110"/>
      <c r="K7" s="105">
        <f t="shared" si="1"/>
        <v>5</v>
      </c>
      <c r="L7" s="105"/>
      <c r="M7" s="105"/>
      <c r="N7" s="105" t="str">
        <f>IF('Fiche Personnage'!$B$5="","",IF(N6="","",IF(OR(CONCATENATE(OFFSET($B$1,MATCH('Fiche Personnage'!$B$5,$A$2:$A$1000,0)+K7,-1))='Fiche Personnage'!$B$5,CONCATENATE(OFFSET($B$1,MATCH('Fiche Personnage'!$B$5,$A$2:$A$1000,0)+K7,-1))=""),CONCATENATE(OFFSET($B$1,MATCH('Fiche Personnage'!$B$5,$A$2:$A$1000,0)+K7,2)),"")))</f>
        <v/>
      </c>
      <c r="O7" s="105" t="str">
        <f>IF('Fiche Personnage'!$B$5="","",IF($N6="","",IF(OR(CONCATENATE(OFFSET($B$1,MATCH('Fiche Personnage'!$B$5,$A$2:$A$1000,0)+$K7,-1))='Fiche Personnage'!$B$5,CONCATENATE(OFFSET($B$1,MATCH('Fiche Personnage'!$B$5,$A$2:$A$1000,0)+$K7,-1))=""),CONCATENATE(OFFSET($B$1,MATCH('Fiche Personnage'!$B$5,$A$2:$A$1000,0)+$K7,3)),"")))</f>
        <v/>
      </c>
      <c r="P7" s="105"/>
      <c r="Q7" s="105"/>
      <c r="R7" s="105"/>
      <c r="S7" s="105"/>
      <c r="T7" s="105"/>
      <c r="U7" s="105"/>
      <c r="V7" s="105"/>
      <c r="W7" s="105"/>
      <c r="X7" s="105"/>
      <c r="Y7" s="105"/>
      <c r="Z7" s="105"/>
    </row>
    <row r="8">
      <c r="A8" s="15"/>
      <c r="B8" s="20"/>
      <c r="C8" s="19"/>
      <c r="D8" s="97" t="s">
        <v>143</v>
      </c>
      <c r="E8" s="15"/>
      <c r="F8" s="110"/>
      <c r="G8" s="110"/>
      <c r="H8" s="110"/>
      <c r="I8" s="110"/>
      <c r="J8" s="110"/>
      <c r="K8" s="105">
        <f t="shared" si="1"/>
        <v>6</v>
      </c>
      <c r="L8" s="105"/>
      <c r="M8" s="105"/>
      <c r="N8" s="105" t="str">
        <f>IF('Fiche Personnage'!$B$5="","",IF(N7="","",IF(OR(CONCATENATE(OFFSET($B$1,MATCH('Fiche Personnage'!$B$5,$A$2:$A$1000,0)+K8,-1))='Fiche Personnage'!$B$5,CONCATENATE(OFFSET($B$1,MATCH('Fiche Personnage'!$B$5,$A$2:$A$1000,0)+K8,-1))=""),CONCATENATE(OFFSET($B$1,MATCH('Fiche Personnage'!$B$5,$A$2:$A$1000,0)+K8,2)),"")))</f>
        <v/>
      </c>
      <c r="O8" s="105" t="str">
        <f>IF('Fiche Personnage'!$B$5="","",IF($N7="","",IF(OR(CONCATENATE(OFFSET($B$1,MATCH('Fiche Personnage'!$B$5,$A$2:$A$1000,0)+$K8,-1))='Fiche Personnage'!$B$5,CONCATENATE(OFFSET($B$1,MATCH('Fiche Personnage'!$B$5,$A$2:$A$1000,0)+$K8,-1))=""),CONCATENATE(OFFSET($B$1,MATCH('Fiche Personnage'!$B$5,$A$2:$A$1000,0)+$K8,3)),"")))</f>
        <v/>
      </c>
      <c r="P8" s="105"/>
      <c r="Q8" s="105"/>
      <c r="R8" s="105"/>
      <c r="S8" s="105"/>
      <c r="T8" s="105"/>
      <c r="U8" s="105"/>
      <c r="V8" s="105"/>
      <c r="W8" s="105"/>
      <c r="X8" s="105"/>
      <c r="Y8" s="105"/>
      <c r="Z8" s="105"/>
    </row>
    <row r="9">
      <c r="A9" s="15"/>
      <c r="B9" s="20"/>
      <c r="C9" s="19"/>
      <c r="D9" s="97" t="s">
        <v>146</v>
      </c>
      <c r="E9" s="15"/>
      <c r="F9" s="110"/>
      <c r="G9" s="110"/>
      <c r="H9" s="110"/>
      <c r="I9" s="110"/>
      <c r="J9" s="110"/>
      <c r="K9" s="105">
        <f t="shared" si="1"/>
        <v>7</v>
      </c>
      <c r="L9" s="105"/>
      <c r="M9" s="105"/>
      <c r="N9" s="105" t="str">
        <f>IF('Fiche Personnage'!$B$5="","",IF(N8="","",IF(OR(CONCATENATE(OFFSET($B$1,MATCH('Fiche Personnage'!$B$5,$A$2:$A$1000,0)+K9,-1))='Fiche Personnage'!$B$5,CONCATENATE(OFFSET($B$1,MATCH('Fiche Personnage'!$B$5,$A$2:$A$1000,0)+K9,-1))=""),CONCATENATE(OFFSET($B$1,MATCH('Fiche Personnage'!$B$5,$A$2:$A$1000,0)+K9,2)),"")))</f>
        <v/>
      </c>
      <c r="O9" s="105" t="str">
        <f>IF('Fiche Personnage'!$B$5="","",IF($N8="","",IF(OR(CONCATENATE(OFFSET($B$1,MATCH('Fiche Personnage'!$B$5,$A$2:$A$1000,0)+$K9,-1))='Fiche Personnage'!$B$5,CONCATENATE(OFFSET($B$1,MATCH('Fiche Personnage'!$B$5,$A$2:$A$1000,0)+$K9,-1))=""),CONCATENATE(OFFSET($B$1,MATCH('Fiche Personnage'!$B$5,$A$2:$A$1000,0)+$K9,3)),"")))</f>
        <v/>
      </c>
      <c r="P9" s="105"/>
      <c r="Q9" s="105"/>
      <c r="R9" s="105"/>
      <c r="S9" s="105"/>
      <c r="T9" s="105"/>
      <c r="U9" s="105"/>
      <c r="V9" s="105"/>
      <c r="W9" s="105"/>
      <c r="X9" s="105"/>
      <c r="Y9" s="105"/>
      <c r="Z9" s="105"/>
    </row>
    <row r="10">
      <c r="A10" s="15"/>
      <c r="B10" s="20"/>
      <c r="C10" s="19"/>
      <c r="D10" s="97" t="s">
        <v>149</v>
      </c>
      <c r="E10" s="15"/>
      <c r="F10" s="110"/>
      <c r="G10" s="110"/>
      <c r="H10" s="110"/>
      <c r="I10" s="110"/>
      <c r="J10" s="110"/>
      <c r="K10" s="105">
        <f t="shared" si="1"/>
        <v>8</v>
      </c>
      <c r="L10" s="105"/>
      <c r="M10" s="105"/>
      <c r="N10" s="105" t="str">
        <f>IF('Fiche Personnage'!$B$5="","",IF(N9="","",IF(OR(CONCATENATE(OFFSET($B$1,MATCH('Fiche Personnage'!$B$5,$A$2:$A$1000,0)+K10,-1))='Fiche Personnage'!$B$5,CONCATENATE(OFFSET($B$1,MATCH('Fiche Personnage'!$B$5,$A$2:$A$1000,0)+K10,-1))=""),CONCATENATE(OFFSET($B$1,MATCH('Fiche Personnage'!$B$5,$A$2:$A$1000,0)+K10,2)),"")))</f>
        <v/>
      </c>
      <c r="O10" s="105" t="str">
        <f>IF('Fiche Personnage'!$B$5="","",IF($N9="","",IF(OR(CONCATENATE(OFFSET($B$1,MATCH('Fiche Personnage'!$B$5,$A$2:$A$1000,0)+$K10,-1))='Fiche Personnage'!$B$5,CONCATENATE(OFFSET($B$1,MATCH('Fiche Personnage'!$B$5,$A$2:$A$1000,0)+$K10,-1))=""),CONCATENATE(OFFSET($B$1,MATCH('Fiche Personnage'!$B$5,$A$2:$A$1000,0)+$K10,3)),"")))</f>
        <v/>
      </c>
      <c r="P10" s="105"/>
      <c r="Q10" s="105"/>
      <c r="R10" s="105"/>
      <c r="S10" s="105"/>
      <c r="T10" s="105"/>
      <c r="U10" s="105"/>
      <c r="V10" s="105"/>
      <c r="W10" s="105"/>
      <c r="X10" s="105"/>
      <c r="Y10" s="105"/>
      <c r="Z10" s="105"/>
    </row>
    <row r="11">
      <c r="A11" s="15"/>
      <c r="B11" s="20"/>
      <c r="C11" s="19"/>
      <c r="D11" s="97" t="s">
        <v>153</v>
      </c>
      <c r="E11" s="15"/>
      <c r="F11" s="110"/>
      <c r="G11" s="110"/>
      <c r="H11" s="110"/>
      <c r="I11" s="110"/>
      <c r="J11" s="110"/>
      <c r="K11" s="105">
        <f t="shared" si="1"/>
        <v>9</v>
      </c>
      <c r="L11" s="105"/>
      <c r="M11" s="105"/>
      <c r="N11" s="105" t="str">
        <f>IF('Fiche Personnage'!$B$5="","",IF(N10="","",IF(OR(CONCATENATE(OFFSET($B$1,MATCH('Fiche Personnage'!$B$5,$A$2:$A$1000,0)+K11,-1))='Fiche Personnage'!$B$5,CONCATENATE(OFFSET($B$1,MATCH('Fiche Personnage'!$B$5,$A$2:$A$1000,0)+K11,-1))=""),CONCATENATE(OFFSET($B$1,MATCH('Fiche Personnage'!$B$5,$A$2:$A$1000,0)+K11,2)),"")))</f>
        <v/>
      </c>
      <c r="O11" s="105" t="str">
        <f>IF('Fiche Personnage'!$B$5="","",IF($N10="","",IF(OR(CONCATENATE(OFFSET($B$1,MATCH('Fiche Personnage'!$B$5,$A$2:$A$1000,0)+$K11,-1))='Fiche Personnage'!$B$5,CONCATENATE(OFFSET($B$1,MATCH('Fiche Personnage'!$B$5,$A$2:$A$1000,0)+$K11,-1))=""),CONCATENATE(OFFSET($B$1,MATCH('Fiche Personnage'!$B$5,$A$2:$A$1000,0)+$K11,3)),"")))</f>
        <v/>
      </c>
      <c r="P11" s="105"/>
      <c r="Q11" s="105"/>
      <c r="R11" s="105"/>
      <c r="S11" s="105"/>
      <c r="T11" s="105"/>
      <c r="U11" s="105"/>
      <c r="V11" s="105"/>
      <c r="W11" s="105"/>
      <c r="X11" s="105"/>
      <c r="Y11" s="105"/>
      <c r="Z11" s="105"/>
    </row>
    <row r="12">
      <c r="A12" s="15"/>
      <c r="B12" s="20"/>
      <c r="C12" s="19"/>
      <c r="D12" s="97" t="s">
        <v>157</v>
      </c>
      <c r="E12" s="15"/>
      <c r="F12" s="110"/>
      <c r="G12" s="110"/>
      <c r="H12" s="110"/>
      <c r="I12" s="110"/>
      <c r="J12" s="110"/>
      <c r="K12" s="105">
        <f t="shared" si="1"/>
        <v>10</v>
      </c>
      <c r="L12" s="105"/>
      <c r="M12" s="105"/>
      <c r="N12" s="105" t="str">
        <f>IF('Fiche Personnage'!$B$5="","",IF(N11="","",IF(OR(CONCATENATE(OFFSET($B$1,MATCH('Fiche Personnage'!$B$5,$A$2:$A$1000,0)+K12,-1))='Fiche Personnage'!$B$5,CONCATENATE(OFFSET($B$1,MATCH('Fiche Personnage'!$B$5,$A$2:$A$1000,0)+K12,-1))=""),CONCATENATE(OFFSET($B$1,MATCH('Fiche Personnage'!$B$5,$A$2:$A$1000,0)+K12,2)),"")))</f>
        <v/>
      </c>
      <c r="O12" s="105" t="str">
        <f>IF('Fiche Personnage'!$B$5="","",IF($N11="","",IF(OR(CONCATENATE(OFFSET($B$1,MATCH('Fiche Personnage'!$B$5,$A$2:$A$1000,0)+$K12,-1))='Fiche Personnage'!$B$5,CONCATENATE(OFFSET($B$1,MATCH('Fiche Personnage'!$B$5,$A$2:$A$1000,0)+$K12,-1))=""),CONCATENATE(OFFSET($B$1,MATCH('Fiche Personnage'!$B$5,$A$2:$A$1000,0)+$K12,3)),"")))</f>
        <v/>
      </c>
      <c r="P12" s="105"/>
      <c r="Q12" s="105"/>
      <c r="R12" s="105"/>
      <c r="S12" s="105"/>
      <c r="T12" s="105"/>
      <c r="U12" s="105"/>
      <c r="V12" s="105"/>
      <c r="W12" s="105"/>
      <c r="X12" s="105"/>
      <c r="Y12" s="105"/>
      <c r="Z12" s="105"/>
    </row>
    <row r="13">
      <c r="A13" s="15"/>
      <c r="B13" s="20"/>
      <c r="C13" s="19"/>
      <c r="D13" s="97" t="s">
        <v>160</v>
      </c>
      <c r="E13" s="15"/>
      <c r="F13" s="110"/>
      <c r="G13" s="110"/>
      <c r="H13" s="110"/>
      <c r="I13" s="110"/>
      <c r="J13" s="110"/>
      <c r="K13" s="105">
        <f t="shared" si="1"/>
        <v>11</v>
      </c>
      <c r="L13" s="105"/>
      <c r="M13" s="105"/>
      <c r="N13" s="105" t="str">
        <f>IF('Fiche Personnage'!$B$5="","",IF(N12="","",IF(OR(CONCATENATE(OFFSET($B$1,MATCH('Fiche Personnage'!$B$5,$A$2:$A$1000,0)+K13,-1))='Fiche Personnage'!$B$5,CONCATENATE(OFFSET($B$1,MATCH('Fiche Personnage'!$B$5,$A$2:$A$1000,0)+K13,-1))=""),CONCATENATE(OFFSET($B$1,MATCH('Fiche Personnage'!$B$5,$A$2:$A$1000,0)+K13,2)),"")))</f>
        <v/>
      </c>
      <c r="O13" s="105" t="str">
        <f>IF('Fiche Personnage'!$B$5="","",IF($N12="","",IF(OR(CONCATENATE(OFFSET($B$1,MATCH('Fiche Personnage'!$B$5,$A$2:$A$1000,0)+$K13,-1))='Fiche Personnage'!$B$5,CONCATENATE(OFFSET($B$1,MATCH('Fiche Personnage'!$B$5,$A$2:$A$1000,0)+$K13,-1))=""),CONCATENATE(OFFSET($B$1,MATCH('Fiche Personnage'!$B$5,$A$2:$A$1000,0)+$K13,3)),"")))</f>
        <v/>
      </c>
      <c r="P13" s="105"/>
      <c r="Q13" s="105"/>
      <c r="R13" s="105"/>
      <c r="S13" s="105"/>
      <c r="T13" s="105"/>
      <c r="U13" s="105"/>
      <c r="V13" s="105"/>
      <c r="W13" s="105"/>
      <c r="X13" s="105"/>
      <c r="Y13" s="105"/>
      <c r="Z13" s="105"/>
    </row>
    <row r="14">
      <c r="A14" s="25"/>
      <c r="B14" s="31"/>
      <c r="C14" s="27"/>
      <c r="D14" s="97" t="s">
        <v>164</v>
      </c>
      <c r="E14" s="25"/>
      <c r="F14" s="110"/>
      <c r="G14" s="110"/>
      <c r="H14" s="110"/>
      <c r="I14" s="110"/>
      <c r="J14" s="110"/>
      <c r="K14" s="105">
        <f t="shared" si="1"/>
        <v>12</v>
      </c>
      <c r="L14" s="105"/>
      <c r="M14" s="105"/>
      <c r="N14" s="105" t="str">
        <f>IF('Fiche Personnage'!$B$5="","",IF(N13="","",IF(OR(CONCATENATE(OFFSET($B$1,MATCH('Fiche Personnage'!$B$5,$A$2:$A$1000,0)+K14,-1))='Fiche Personnage'!$B$5,CONCATENATE(OFFSET($B$1,MATCH('Fiche Personnage'!$B$5,$A$2:$A$1000,0)+K14,-1))=""),CONCATENATE(OFFSET($B$1,MATCH('Fiche Personnage'!$B$5,$A$2:$A$1000,0)+K14,2)),"")))</f>
        <v/>
      </c>
      <c r="O14" s="105" t="str">
        <f>IF('Fiche Personnage'!$B$5="","",IF($N13="","",IF(OR(CONCATENATE(OFFSET($B$1,MATCH('Fiche Personnage'!$B$5,$A$2:$A$1000,0)+$K14,-1))='Fiche Personnage'!$B$5,CONCATENATE(OFFSET($B$1,MATCH('Fiche Personnage'!$B$5,$A$2:$A$1000,0)+$K14,-1))=""),CONCATENATE(OFFSET($B$1,MATCH('Fiche Personnage'!$B$5,$A$2:$A$1000,0)+$K14,3)),"")))</f>
        <v/>
      </c>
      <c r="P14" s="105"/>
      <c r="Q14" s="105"/>
      <c r="R14" s="105"/>
      <c r="S14" s="105"/>
      <c r="T14" s="105"/>
      <c r="U14" s="105"/>
      <c r="V14" s="105"/>
      <c r="W14" s="105"/>
      <c r="X14" s="105"/>
      <c r="Y14" s="105"/>
      <c r="Z14" s="105"/>
    </row>
    <row r="15">
      <c r="A15" s="113" t="s">
        <v>284</v>
      </c>
      <c r="B15" s="114" t="s">
        <v>154</v>
      </c>
      <c r="C15" s="114" t="s">
        <v>278</v>
      </c>
      <c r="D15" s="115" t="s">
        <v>285</v>
      </c>
      <c r="E15" s="114" t="s">
        <v>286</v>
      </c>
      <c r="F15" s="116"/>
      <c r="G15" s="116"/>
      <c r="H15" s="116"/>
      <c r="I15" s="116"/>
      <c r="J15" s="116"/>
      <c r="K15" s="105">
        <f t="shared" si="1"/>
        <v>13</v>
      </c>
      <c r="L15" s="105"/>
      <c r="M15" s="105"/>
      <c r="N15" s="105" t="str">
        <f>IF('Fiche Personnage'!$B$5="","",IF(N14="","",IF(OR(CONCATENATE(OFFSET($B$1,MATCH('Fiche Personnage'!$B$5,$A$2:$A$1000,0)+K15,-1))='Fiche Personnage'!$B$5,CONCATENATE(OFFSET($B$1,MATCH('Fiche Personnage'!$B$5,$A$2:$A$1000,0)+K15,-1))=""),CONCATENATE(OFFSET($B$1,MATCH('Fiche Personnage'!$B$5,$A$2:$A$1000,0)+K15,2)),"")))</f>
        <v/>
      </c>
      <c r="O15" s="105" t="str">
        <f>IF('Fiche Personnage'!$B$5="","",IF($N14="","",IF(OR(CONCATENATE(OFFSET($B$1,MATCH('Fiche Personnage'!$B$5,$A$2:$A$1000,0)+$K15,-1))='Fiche Personnage'!$B$5,CONCATENATE(OFFSET($B$1,MATCH('Fiche Personnage'!$B$5,$A$2:$A$1000,0)+$K15,-1))=""),CONCATENATE(OFFSET($B$1,MATCH('Fiche Personnage'!$B$5,$A$2:$A$1000,0)+$K15,3)),"")))</f>
        <v/>
      </c>
      <c r="P15" s="105"/>
      <c r="Q15" s="105"/>
      <c r="R15" s="105"/>
      <c r="S15" s="105"/>
      <c r="T15" s="105"/>
      <c r="U15" s="105"/>
      <c r="V15" s="105"/>
      <c r="W15" s="105"/>
      <c r="X15" s="105"/>
      <c r="Y15" s="105"/>
      <c r="Z15" s="105"/>
    </row>
    <row r="16">
      <c r="A16" s="15"/>
      <c r="B16" s="114" t="s">
        <v>158</v>
      </c>
      <c r="C16" s="114" t="s">
        <v>280</v>
      </c>
      <c r="D16" s="15"/>
      <c r="E16" s="114" t="s">
        <v>287</v>
      </c>
      <c r="F16" s="116"/>
      <c r="G16" s="116"/>
      <c r="H16" s="116"/>
      <c r="I16" s="116"/>
      <c r="J16" s="116"/>
      <c r="K16" s="105">
        <f t="shared" si="1"/>
        <v>14</v>
      </c>
      <c r="L16" s="105"/>
      <c r="M16" s="105"/>
      <c r="N16" s="105" t="str">
        <f>IF('Fiche Personnage'!$B$5="","",IF(N15="","",IF(OR(CONCATENATE(OFFSET($B$1,MATCH('Fiche Personnage'!$B$5,$A$2:$A$1000,0)+K16,-1))='Fiche Personnage'!$B$5,CONCATENATE(OFFSET($B$1,MATCH('Fiche Personnage'!$B$5,$A$2:$A$1000,0)+K16,-1))=""),CONCATENATE(OFFSET($B$1,MATCH('Fiche Personnage'!$B$5,$A$2:$A$1000,0)+K16,2)),"")))</f>
        <v/>
      </c>
      <c r="O16" s="105" t="str">
        <f>IF('Fiche Personnage'!$B$5="","",IF($N15="","",IF(OR(CONCATENATE(OFFSET($B$1,MATCH('Fiche Personnage'!$B$5,$A$2:$A$1000,0)+$K16,-1))='Fiche Personnage'!$B$5,CONCATENATE(OFFSET($B$1,MATCH('Fiche Personnage'!$B$5,$A$2:$A$1000,0)+$K16,-1))=""),CONCATENATE(OFFSET($B$1,MATCH('Fiche Personnage'!$B$5,$A$2:$A$1000,0)+$K16,3)),"")))</f>
        <v/>
      </c>
      <c r="P16" s="105"/>
      <c r="Q16" s="105"/>
      <c r="R16" s="105"/>
      <c r="S16" s="105"/>
      <c r="T16" s="105"/>
      <c r="U16" s="105"/>
      <c r="V16" s="105"/>
      <c r="W16" s="105"/>
      <c r="X16" s="105"/>
      <c r="Y16" s="105"/>
      <c r="Z16" s="105"/>
    </row>
    <row r="17">
      <c r="A17" s="25"/>
      <c r="B17" s="114" t="s">
        <v>288</v>
      </c>
      <c r="C17" s="114" t="s">
        <v>281</v>
      </c>
      <c r="D17" s="25"/>
      <c r="E17" s="114" t="s">
        <v>289</v>
      </c>
      <c r="F17" s="116"/>
      <c r="G17" s="116"/>
      <c r="H17" s="116"/>
      <c r="I17" s="116"/>
      <c r="J17" s="116"/>
      <c r="K17" s="105">
        <f t="shared" si="1"/>
        <v>15</v>
      </c>
      <c r="L17" s="105"/>
      <c r="M17" s="105"/>
      <c r="N17" s="105" t="str">
        <f>IF('Fiche Personnage'!$B$5="","",IF(N16="","",IF(OR(CONCATENATE(OFFSET($B$1,MATCH('Fiche Personnage'!$B$5,$A$2:$A$1000,0)+K17,-1))='Fiche Personnage'!$B$5,CONCATENATE(OFFSET($B$1,MATCH('Fiche Personnage'!$B$5,$A$2:$A$1000,0)+K17,-1))=""),CONCATENATE(OFFSET($B$1,MATCH('Fiche Personnage'!$B$5,$A$2:$A$1000,0)+K17,2)),"")))</f>
        <v/>
      </c>
      <c r="O17" s="105" t="str">
        <f>IF('Fiche Personnage'!$B$5="","",IF($N16="","",IF(OR(CONCATENATE(OFFSET($B$1,MATCH('Fiche Personnage'!$B$5,$A$2:$A$1000,0)+$K17,-1))='Fiche Personnage'!$B$5,CONCATENATE(OFFSET($B$1,MATCH('Fiche Personnage'!$B$5,$A$2:$A$1000,0)+$K17,-1))=""),CONCATENATE(OFFSET($B$1,MATCH('Fiche Personnage'!$B$5,$A$2:$A$1000,0)+$K17,3)),"")))</f>
        <v/>
      </c>
      <c r="P17" s="105"/>
      <c r="Q17" s="105"/>
      <c r="R17" s="105"/>
      <c r="S17" s="105"/>
      <c r="T17" s="105"/>
      <c r="U17" s="105"/>
      <c r="V17" s="105"/>
      <c r="W17" s="105"/>
      <c r="X17" s="105"/>
      <c r="Y17" s="105"/>
      <c r="Z17" s="105"/>
    </row>
    <row r="18">
      <c r="A18" s="117" t="s">
        <v>290</v>
      </c>
      <c r="B18" s="118" t="s">
        <v>154</v>
      </c>
      <c r="C18" s="118" t="s">
        <v>291</v>
      </c>
      <c r="D18" s="118" t="s">
        <v>292</v>
      </c>
      <c r="E18" s="118" t="s">
        <v>293</v>
      </c>
      <c r="F18" s="119"/>
      <c r="G18" s="119"/>
      <c r="H18" s="119"/>
      <c r="I18" s="119"/>
      <c r="J18" s="119"/>
      <c r="K18" s="105">
        <f t="shared" si="1"/>
        <v>16</v>
      </c>
      <c r="L18" s="105"/>
      <c r="M18" s="105"/>
      <c r="N18" s="105" t="str">
        <f>IF('Fiche Personnage'!$B$5="","",IF(N17="","",IF(OR(CONCATENATE(OFFSET($B$1,MATCH('Fiche Personnage'!$B$5,$A$2:$A$1000,0)+K18,-1))='Fiche Personnage'!$B$5,CONCATENATE(OFFSET($B$1,MATCH('Fiche Personnage'!$B$5,$A$2:$A$1000,0)+K18,-1))=""),CONCATENATE(OFFSET($B$1,MATCH('Fiche Personnage'!$B$5,$A$2:$A$1000,0)+K18,2)),"")))</f>
        <v/>
      </c>
      <c r="O18" s="105" t="str">
        <f>IF('Fiche Personnage'!$B$5="","",IF($N17="","",IF(OR(CONCATENATE(OFFSET($B$1,MATCH('Fiche Personnage'!$B$5,$A$2:$A$1000,0)+$K18,-1))='Fiche Personnage'!$B$5,CONCATENATE(OFFSET($B$1,MATCH('Fiche Personnage'!$B$5,$A$2:$A$1000,0)+$K18,-1))=""),CONCATENATE(OFFSET($B$1,MATCH('Fiche Personnage'!$B$5,$A$2:$A$1000,0)+$K18,3)),"")))</f>
        <v/>
      </c>
      <c r="P18" s="105"/>
      <c r="Q18" s="105"/>
      <c r="R18" s="105"/>
      <c r="S18" s="105"/>
      <c r="T18" s="105"/>
      <c r="U18" s="105"/>
      <c r="V18" s="105"/>
      <c r="W18" s="105"/>
      <c r="X18" s="105"/>
      <c r="Y18" s="105"/>
      <c r="Z18" s="105"/>
    </row>
    <row r="19">
      <c r="A19" s="15"/>
      <c r="B19" s="118" t="s">
        <v>294</v>
      </c>
      <c r="C19" s="118" t="s">
        <v>94</v>
      </c>
      <c r="D19" s="118" t="s">
        <v>295</v>
      </c>
      <c r="E19" s="118" t="s">
        <v>296</v>
      </c>
      <c r="F19" s="119"/>
      <c r="G19" s="119"/>
      <c r="H19" s="119"/>
      <c r="I19" s="119"/>
      <c r="J19" s="119"/>
      <c r="K19" s="105">
        <f t="shared" si="1"/>
        <v>17</v>
      </c>
      <c r="L19" s="105"/>
      <c r="M19" s="105"/>
      <c r="N19" s="105" t="str">
        <f>IF('Fiche Personnage'!$B$5="","",IF(N18="","",IF(OR(CONCATENATE(OFFSET($B$1,MATCH('Fiche Personnage'!$B$5,$A$2:$A$1000,0)+K19,-1))='Fiche Personnage'!$B$5,CONCATENATE(OFFSET($B$1,MATCH('Fiche Personnage'!$B$5,$A$2:$A$1000,0)+K19,-1))=""),CONCATENATE(OFFSET($B$1,MATCH('Fiche Personnage'!$B$5,$A$2:$A$1000,0)+K19,2)),"")))</f>
        <v/>
      </c>
      <c r="O19" s="105" t="str">
        <f>IF('Fiche Personnage'!$B$5="","",IF($N18="","",IF(OR(CONCATENATE(OFFSET($B$1,MATCH('Fiche Personnage'!$B$5,$A$2:$A$1000,0)+$K19,-1))='Fiche Personnage'!$B$5,CONCATENATE(OFFSET($B$1,MATCH('Fiche Personnage'!$B$5,$A$2:$A$1000,0)+$K19,-1))=""),CONCATENATE(OFFSET($B$1,MATCH('Fiche Personnage'!$B$5,$A$2:$A$1000,0)+$K19,3)),"")))</f>
        <v/>
      </c>
      <c r="P19" s="105"/>
      <c r="Q19" s="105"/>
      <c r="R19" s="105"/>
      <c r="S19" s="105"/>
      <c r="T19" s="105"/>
      <c r="U19" s="105"/>
      <c r="V19" s="105"/>
      <c r="W19" s="105"/>
      <c r="X19" s="105"/>
      <c r="Y19" s="105"/>
      <c r="Z19" s="105"/>
    </row>
    <row r="20">
      <c r="A20" s="25"/>
      <c r="B20" s="118"/>
      <c r="C20" s="118" t="s">
        <v>281</v>
      </c>
      <c r="D20" s="118" t="s">
        <v>297</v>
      </c>
      <c r="E20" s="118" t="s">
        <v>298</v>
      </c>
      <c r="F20" s="119"/>
      <c r="G20" s="119"/>
      <c r="H20" s="119"/>
      <c r="I20" s="119"/>
      <c r="J20" s="119"/>
      <c r="K20" s="105">
        <f t="shared" si="1"/>
        <v>18</v>
      </c>
      <c r="L20" s="105"/>
      <c r="M20" s="105"/>
      <c r="N20" s="105" t="str">
        <f>IF('Fiche Personnage'!$B$5="","",IF(N19="","",IF(OR(CONCATENATE(OFFSET($B$1,MATCH('Fiche Personnage'!$B$5,$A$2:$A$1000,0)+K20,-1))='Fiche Personnage'!$B$5,CONCATENATE(OFFSET($B$1,MATCH('Fiche Personnage'!$B$5,$A$2:$A$1000,0)+K20,-1))=""),CONCATENATE(OFFSET($B$1,MATCH('Fiche Personnage'!$B$5,$A$2:$A$1000,0)+K20,2)),"")))</f>
        <v/>
      </c>
      <c r="O20" s="105" t="str">
        <f>IF('Fiche Personnage'!$B$5="","",IF($N19="","",IF(OR(CONCATENATE(OFFSET($B$1,MATCH('Fiche Personnage'!$B$5,$A$2:$A$1000,0)+$K20,-1))='Fiche Personnage'!$B$5,CONCATENATE(OFFSET($B$1,MATCH('Fiche Personnage'!$B$5,$A$2:$A$1000,0)+$K20,-1))=""),CONCATENATE(OFFSET($B$1,MATCH('Fiche Personnage'!$B$5,$A$2:$A$1000,0)+$K20,3)),"")))</f>
        <v/>
      </c>
      <c r="P20" s="105"/>
      <c r="Q20" s="105"/>
      <c r="R20" s="105"/>
      <c r="S20" s="105"/>
      <c r="T20" s="105"/>
      <c r="U20" s="105"/>
      <c r="V20" s="105"/>
      <c r="W20" s="105"/>
      <c r="X20" s="105"/>
      <c r="Y20" s="105"/>
      <c r="Z20" s="105"/>
    </row>
    <row r="21">
      <c r="A21" s="120" t="s">
        <v>299</v>
      </c>
      <c r="B21" s="121" t="s">
        <v>154</v>
      </c>
      <c r="C21" s="121" t="s">
        <v>278</v>
      </c>
      <c r="D21" s="121" t="s">
        <v>300</v>
      </c>
      <c r="E21" s="121" t="s">
        <v>301</v>
      </c>
      <c r="F21" s="122"/>
      <c r="G21" s="122"/>
      <c r="H21" s="122"/>
      <c r="I21" s="122"/>
      <c r="J21" s="122"/>
      <c r="K21" s="105">
        <f t="shared" si="1"/>
        <v>19</v>
      </c>
      <c r="L21" s="105"/>
      <c r="M21" s="105"/>
      <c r="N21" s="105" t="str">
        <f>IF('Fiche Personnage'!$B$5="","",IF(N20="","",IF(OR(CONCATENATE(OFFSET($B$1,MATCH('Fiche Personnage'!$B$5,$A$2:$A$1000,0)+K21,-1))='Fiche Personnage'!$B$5,CONCATENATE(OFFSET($B$1,MATCH('Fiche Personnage'!$B$5,$A$2:$A$1000,0)+K21,-1))=""),CONCATENATE(OFFSET($B$1,MATCH('Fiche Personnage'!$B$5,$A$2:$A$1000,0)+K21,2)),"")))</f>
        <v/>
      </c>
      <c r="O21" s="105" t="str">
        <f>IF('Fiche Personnage'!$B$5="","",IF($N20="","",IF(OR(CONCATENATE(OFFSET($B$1,MATCH('Fiche Personnage'!$B$5,$A$2:$A$1000,0)+$K21,-1))='Fiche Personnage'!$B$5,CONCATENATE(OFFSET($B$1,MATCH('Fiche Personnage'!$B$5,$A$2:$A$1000,0)+$K21,-1))=""),CONCATENATE(OFFSET($B$1,MATCH('Fiche Personnage'!$B$5,$A$2:$A$1000,0)+$K21,3)),"")))</f>
        <v/>
      </c>
      <c r="P21" s="105"/>
      <c r="Q21" s="105"/>
      <c r="R21" s="105"/>
      <c r="S21" s="105"/>
      <c r="T21" s="105"/>
      <c r="U21" s="105"/>
      <c r="V21" s="105"/>
      <c r="W21" s="105"/>
      <c r="X21" s="105"/>
      <c r="Y21" s="105"/>
      <c r="Z21" s="105"/>
    </row>
    <row r="22">
      <c r="A22" s="15"/>
      <c r="B22" s="121" t="s">
        <v>158</v>
      </c>
      <c r="C22" s="121" t="s">
        <v>94</v>
      </c>
      <c r="D22" s="121" t="s">
        <v>302</v>
      </c>
      <c r="E22" s="121" t="s">
        <v>289</v>
      </c>
      <c r="F22" s="122"/>
      <c r="G22" s="122"/>
      <c r="H22" s="122"/>
      <c r="I22" s="122"/>
      <c r="J22" s="122"/>
      <c r="K22" s="105">
        <f t="shared" si="1"/>
        <v>20</v>
      </c>
      <c r="L22" s="105"/>
      <c r="M22" s="105"/>
      <c r="N22" s="105" t="str">
        <f>IF('Fiche Personnage'!$B$5="","",IF(N21="","",IF(OR(CONCATENATE(OFFSET($B$1,MATCH('Fiche Personnage'!$B$5,$A$2:$A$1000,0)+K22,-1))='Fiche Personnage'!$B$5,CONCATENATE(OFFSET($B$1,MATCH('Fiche Personnage'!$B$5,$A$2:$A$1000,0)+K22,-1))=""),CONCATENATE(OFFSET($B$1,MATCH('Fiche Personnage'!$B$5,$A$2:$A$1000,0)+K22,2)),"")))</f>
        <v/>
      </c>
      <c r="O22" s="105" t="str">
        <f>IF('Fiche Personnage'!$B$5="","",IF($N21="","",IF(OR(CONCATENATE(OFFSET($B$1,MATCH('Fiche Personnage'!$B$5,$A$2:$A$1000,0)+$K22,-1))='Fiche Personnage'!$B$5,CONCATENATE(OFFSET($B$1,MATCH('Fiche Personnage'!$B$5,$A$2:$A$1000,0)+$K22,-1))=""),CONCATENATE(OFFSET($B$1,MATCH('Fiche Personnage'!$B$5,$A$2:$A$1000,0)+$K22,3)),"")))</f>
        <v/>
      </c>
      <c r="P22" s="105"/>
      <c r="Q22" s="105"/>
      <c r="R22" s="105"/>
      <c r="S22" s="105"/>
      <c r="T22" s="105"/>
      <c r="U22" s="105"/>
      <c r="V22" s="105"/>
      <c r="W22" s="105"/>
      <c r="X22" s="105"/>
      <c r="Y22" s="105"/>
      <c r="Z22" s="105"/>
    </row>
    <row r="23">
      <c r="A23" s="15"/>
      <c r="B23" s="121" t="s">
        <v>303</v>
      </c>
      <c r="C23" s="121" t="s">
        <v>281</v>
      </c>
      <c r="D23" s="121" t="s">
        <v>304</v>
      </c>
      <c r="E23" s="121" t="s">
        <v>305</v>
      </c>
      <c r="F23" s="122"/>
      <c r="G23" s="122"/>
      <c r="H23" s="122"/>
      <c r="I23" s="122"/>
      <c r="J23" s="122"/>
      <c r="K23" s="105">
        <f t="shared" si="1"/>
        <v>21</v>
      </c>
      <c r="L23" s="105"/>
      <c r="M23" s="105"/>
      <c r="N23" s="105" t="str">
        <f>IF('Fiche Personnage'!$B$5="","",IF(N22="","",IF(OR(CONCATENATE(OFFSET($B$1,MATCH('Fiche Personnage'!$B$5,$A$2:$A$1000,0)+K23,-1))='Fiche Personnage'!$B$5,CONCATENATE(OFFSET($B$1,MATCH('Fiche Personnage'!$B$5,$A$2:$A$1000,0)+K23,-1))=""),CONCATENATE(OFFSET($B$1,MATCH('Fiche Personnage'!$B$5,$A$2:$A$1000,0)+K23,2)),"")))</f>
        <v/>
      </c>
      <c r="O23" s="105" t="str">
        <f>IF('Fiche Personnage'!$B$5="","",IF($N22="","",IF(OR(CONCATENATE(OFFSET($B$1,MATCH('Fiche Personnage'!$B$5,$A$2:$A$1000,0)+$K23,-1))='Fiche Personnage'!$B$5,CONCATENATE(OFFSET($B$1,MATCH('Fiche Personnage'!$B$5,$A$2:$A$1000,0)+$K23,-1))=""),CONCATENATE(OFFSET($B$1,MATCH('Fiche Personnage'!$B$5,$A$2:$A$1000,0)+$K23,3)),"")))</f>
        <v/>
      </c>
      <c r="P23" s="105"/>
      <c r="Q23" s="105"/>
      <c r="R23" s="105"/>
      <c r="S23" s="105"/>
      <c r="T23" s="105"/>
      <c r="U23" s="105"/>
      <c r="V23" s="105"/>
      <c r="W23" s="105"/>
      <c r="X23" s="105"/>
      <c r="Y23" s="105"/>
      <c r="Z23" s="105"/>
    </row>
    <row r="24">
      <c r="A24" s="15"/>
      <c r="B24" s="123"/>
      <c r="C24" s="124"/>
      <c r="D24" s="121" t="s">
        <v>306</v>
      </c>
      <c r="E24" s="125"/>
      <c r="F24" s="122"/>
      <c r="G24" s="122"/>
      <c r="H24" s="122"/>
      <c r="I24" s="122"/>
      <c r="J24" s="122"/>
      <c r="K24" s="105">
        <f t="shared" si="1"/>
        <v>22</v>
      </c>
      <c r="L24" s="105"/>
      <c r="M24" s="105"/>
      <c r="N24" s="105" t="str">
        <f>IF('Fiche Personnage'!$B$5="","",IF(N23="","",IF(OR(CONCATENATE(OFFSET($B$1,MATCH('Fiche Personnage'!$B$5,$A$2:$A$1000,0)+K24,-1))='Fiche Personnage'!$B$5,CONCATENATE(OFFSET($B$1,MATCH('Fiche Personnage'!$B$5,$A$2:$A$1000,0)+K24,-1))=""),CONCATENATE(OFFSET($B$1,MATCH('Fiche Personnage'!$B$5,$A$2:$A$1000,0)+K24,2)),"")))</f>
        <v/>
      </c>
      <c r="O24" s="105" t="str">
        <f>IF('Fiche Personnage'!$B$5="","",IF($N23="","",IF(OR(CONCATENATE(OFFSET($B$1,MATCH('Fiche Personnage'!$B$5,$A$2:$A$1000,0)+$K24,-1))='Fiche Personnage'!$B$5,CONCATENATE(OFFSET($B$1,MATCH('Fiche Personnage'!$B$5,$A$2:$A$1000,0)+$K24,-1))=""),CONCATENATE(OFFSET($B$1,MATCH('Fiche Personnage'!$B$5,$A$2:$A$1000,0)+$K24,3)),"")))</f>
        <v/>
      </c>
      <c r="P24" s="105"/>
      <c r="Q24" s="105"/>
      <c r="R24" s="105"/>
      <c r="S24" s="105"/>
      <c r="T24" s="105"/>
      <c r="U24" s="105"/>
      <c r="V24" s="105"/>
      <c r="W24" s="105"/>
      <c r="X24" s="105"/>
      <c r="Y24" s="105"/>
      <c r="Z24" s="105"/>
    </row>
    <row r="25">
      <c r="A25" s="15"/>
      <c r="B25" s="126"/>
      <c r="C25" s="127"/>
      <c r="D25" s="121" t="s">
        <v>307</v>
      </c>
      <c r="E25" s="15"/>
      <c r="F25" s="122"/>
      <c r="G25" s="122"/>
      <c r="H25" s="122"/>
      <c r="I25" s="122"/>
      <c r="J25" s="122"/>
      <c r="K25" s="105">
        <f t="shared" si="1"/>
        <v>23</v>
      </c>
      <c r="L25" s="105"/>
      <c r="M25" s="105"/>
      <c r="N25" s="105" t="str">
        <f>IF('Fiche Personnage'!$B$5="","",IF(N24="","",IF(OR(CONCATENATE(OFFSET($B$1,MATCH('Fiche Personnage'!$B$5,$A$2:$A$1000,0)+K25,-1))='Fiche Personnage'!$B$5,CONCATENATE(OFFSET($B$1,MATCH('Fiche Personnage'!$B$5,$A$2:$A$1000,0)+K25,-1))=""),CONCATENATE(OFFSET($B$1,MATCH('Fiche Personnage'!$B$5,$A$2:$A$1000,0)+K25,2)),"")))</f>
        <v/>
      </c>
      <c r="O25" s="105" t="str">
        <f>IF('Fiche Personnage'!$B$5="","",IF($N24="","",IF(OR(CONCATENATE(OFFSET($B$1,MATCH('Fiche Personnage'!$B$5,$A$2:$A$1000,0)+$K25,-1))='Fiche Personnage'!$B$5,CONCATENATE(OFFSET($B$1,MATCH('Fiche Personnage'!$B$5,$A$2:$A$1000,0)+$K25,-1))=""),CONCATENATE(OFFSET($B$1,MATCH('Fiche Personnage'!$B$5,$A$2:$A$1000,0)+$K25,3)),"")))</f>
        <v/>
      </c>
      <c r="P25" s="105"/>
      <c r="Q25" s="105"/>
      <c r="R25" s="105"/>
      <c r="S25" s="105"/>
      <c r="T25" s="105"/>
      <c r="U25" s="105"/>
      <c r="V25" s="105"/>
      <c r="W25" s="105"/>
      <c r="X25" s="105"/>
      <c r="Y25" s="105"/>
      <c r="Z25" s="105"/>
    </row>
    <row r="26">
      <c r="A26" s="15"/>
      <c r="B26" s="126"/>
      <c r="C26" s="127"/>
      <c r="D26" s="121" t="s">
        <v>308</v>
      </c>
      <c r="E26" s="15"/>
      <c r="F26" s="122"/>
      <c r="G26" s="122"/>
      <c r="H26" s="122"/>
      <c r="I26" s="122"/>
      <c r="J26" s="122"/>
      <c r="K26" s="105">
        <f t="shared" si="1"/>
        <v>24</v>
      </c>
      <c r="L26" s="105"/>
      <c r="M26" s="105"/>
      <c r="N26" s="105" t="str">
        <f>IF('Fiche Personnage'!$B$5="","",IF(N25="","",IF(OR(CONCATENATE(OFFSET($B$1,MATCH('Fiche Personnage'!$B$5,$A$2:$A$1000,0)+K26,-1))='Fiche Personnage'!$B$5,CONCATENATE(OFFSET($B$1,MATCH('Fiche Personnage'!$B$5,$A$2:$A$1000,0)+K26,-1))=""),CONCATENATE(OFFSET($B$1,MATCH('Fiche Personnage'!$B$5,$A$2:$A$1000,0)+K26,2)),"")))</f>
        <v/>
      </c>
      <c r="O26" s="105" t="str">
        <f>IF('Fiche Personnage'!$B$5="","",IF($N25="","",IF(OR(CONCATENATE(OFFSET($B$1,MATCH('Fiche Personnage'!$B$5,$A$2:$A$1000,0)+$K26,-1))='Fiche Personnage'!$B$5,CONCATENATE(OFFSET($B$1,MATCH('Fiche Personnage'!$B$5,$A$2:$A$1000,0)+$K26,-1))=""),CONCATENATE(OFFSET($B$1,MATCH('Fiche Personnage'!$B$5,$A$2:$A$1000,0)+$K26,3)),"")))</f>
        <v/>
      </c>
      <c r="P26" s="105"/>
      <c r="Q26" s="105"/>
      <c r="R26" s="105"/>
      <c r="S26" s="105"/>
      <c r="T26" s="105"/>
      <c r="U26" s="105"/>
      <c r="V26" s="105"/>
      <c r="W26" s="105"/>
      <c r="X26" s="105"/>
      <c r="Y26" s="105"/>
      <c r="Z26" s="105"/>
    </row>
    <row r="27">
      <c r="A27" s="15"/>
      <c r="B27" s="126"/>
      <c r="C27" s="127"/>
      <c r="D27" s="121" t="s">
        <v>309</v>
      </c>
      <c r="E27" s="15"/>
      <c r="F27" s="122"/>
      <c r="G27" s="122"/>
      <c r="H27" s="122"/>
      <c r="I27" s="122"/>
      <c r="J27" s="122"/>
      <c r="K27" s="105">
        <f t="shared" si="1"/>
        <v>25</v>
      </c>
      <c r="L27" s="105"/>
      <c r="M27" s="105"/>
      <c r="N27" s="105" t="str">
        <f>IF('Fiche Personnage'!$B$5="","",IF(N26="","",IF(OR(CONCATENATE(OFFSET($B$1,MATCH('Fiche Personnage'!$B$5,$A$2:$A$1000,0)+K27,-1))='Fiche Personnage'!$B$5,CONCATENATE(OFFSET($B$1,MATCH('Fiche Personnage'!$B$5,$A$2:$A$1000,0)+K27,-1))=""),CONCATENATE(OFFSET($B$1,MATCH('Fiche Personnage'!$B$5,$A$2:$A$1000,0)+K27,2)),"")))</f>
        <v/>
      </c>
      <c r="O27" s="105" t="str">
        <f>IF('Fiche Personnage'!$B$5="","",IF($N26="","",IF(OR(CONCATENATE(OFFSET($B$1,MATCH('Fiche Personnage'!$B$5,$A$2:$A$1000,0)+$K27,-1))='Fiche Personnage'!$B$5,CONCATENATE(OFFSET($B$1,MATCH('Fiche Personnage'!$B$5,$A$2:$A$1000,0)+$K27,-1))=""),CONCATENATE(OFFSET($B$1,MATCH('Fiche Personnage'!$B$5,$A$2:$A$1000,0)+$K27,3)),"")))</f>
        <v/>
      </c>
      <c r="P27" s="105"/>
      <c r="Q27" s="105"/>
      <c r="R27" s="105"/>
      <c r="S27" s="105"/>
      <c r="T27" s="105"/>
      <c r="U27" s="105"/>
      <c r="V27" s="105"/>
      <c r="W27" s="105"/>
      <c r="X27" s="105"/>
      <c r="Y27" s="105"/>
      <c r="Z27" s="105"/>
    </row>
    <row r="28">
      <c r="A28" s="15"/>
      <c r="B28" s="126"/>
      <c r="C28" s="127"/>
      <c r="D28" s="121" t="s">
        <v>310</v>
      </c>
      <c r="E28" s="15"/>
      <c r="F28" s="122"/>
      <c r="G28" s="122"/>
      <c r="H28" s="122"/>
      <c r="I28" s="122"/>
      <c r="J28" s="122"/>
      <c r="K28" s="105">
        <f t="shared" si="1"/>
        <v>26</v>
      </c>
      <c r="L28" s="105"/>
      <c r="M28" s="105"/>
      <c r="N28" s="105" t="str">
        <f>IF('Fiche Personnage'!$B$5="","",IF(N27="","",IF(OR(CONCATENATE(OFFSET($B$1,MATCH('Fiche Personnage'!$B$5,$A$2:$A$1000,0)+K28,-1))='Fiche Personnage'!$B$5,CONCATENATE(OFFSET($B$1,MATCH('Fiche Personnage'!$B$5,$A$2:$A$1000,0)+K28,-1))=""),CONCATENATE(OFFSET($B$1,MATCH('Fiche Personnage'!$B$5,$A$2:$A$1000,0)+K28,2)),"")))</f>
        <v/>
      </c>
      <c r="O28" s="105" t="str">
        <f>IF('Fiche Personnage'!$B$5="","",IF($N27="","",IF(OR(CONCATENATE(OFFSET($B$1,MATCH('Fiche Personnage'!$B$5,$A$2:$A$1000,0)+$K28,-1))='Fiche Personnage'!$B$5,CONCATENATE(OFFSET($B$1,MATCH('Fiche Personnage'!$B$5,$A$2:$A$1000,0)+$K28,-1))=""),CONCATENATE(OFFSET($B$1,MATCH('Fiche Personnage'!$B$5,$A$2:$A$1000,0)+$K28,3)),"")))</f>
        <v/>
      </c>
      <c r="P28" s="105"/>
      <c r="Q28" s="105"/>
      <c r="R28" s="105"/>
      <c r="S28" s="105"/>
      <c r="T28" s="105"/>
      <c r="U28" s="105"/>
      <c r="V28" s="105"/>
      <c r="W28" s="105"/>
      <c r="X28" s="105"/>
      <c r="Y28" s="105"/>
      <c r="Z28" s="105"/>
    </row>
    <row r="29">
      <c r="A29" s="25"/>
      <c r="B29" s="128"/>
      <c r="C29" s="129"/>
      <c r="D29" s="121" t="s">
        <v>311</v>
      </c>
      <c r="E29" s="25"/>
      <c r="F29" s="122"/>
      <c r="G29" s="122"/>
      <c r="H29" s="122"/>
      <c r="I29" s="122"/>
      <c r="J29" s="122"/>
      <c r="K29" s="105">
        <f t="shared" si="1"/>
        <v>27</v>
      </c>
      <c r="L29" s="105"/>
      <c r="M29" s="105"/>
      <c r="N29" s="105" t="str">
        <f>IF('Fiche Personnage'!$B$5="","",IF(N28="","",IF(OR(CONCATENATE(OFFSET($B$1,MATCH('Fiche Personnage'!$B$5,$A$2:$A$1000,0)+K29,-1))='Fiche Personnage'!$B$5,CONCATENATE(OFFSET($B$1,MATCH('Fiche Personnage'!$B$5,$A$2:$A$1000,0)+K29,-1))=""),CONCATENATE(OFFSET($B$1,MATCH('Fiche Personnage'!$B$5,$A$2:$A$1000,0)+K29,2)),"")))</f>
        <v/>
      </c>
      <c r="O29" s="105" t="str">
        <f>IF('Fiche Personnage'!$B$5="","",IF($N28="","",IF(OR(CONCATENATE(OFFSET($B$1,MATCH('Fiche Personnage'!$B$5,$A$2:$A$1000,0)+$K29,-1))='Fiche Personnage'!$B$5,CONCATENATE(OFFSET($B$1,MATCH('Fiche Personnage'!$B$5,$A$2:$A$1000,0)+$K29,-1))=""),CONCATENATE(OFFSET($B$1,MATCH('Fiche Personnage'!$B$5,$A$2:$A$1000,0)+$K29,3)),"")))</f>
        <v/>
      </c>
      <c r="P29" s="105"/>
      <c r="Q29" s="105"/>
      <c r="R29" s="105"/>
      <c r="S29" s="105"/>
      <c r="T29" s="105"/>
      <c r="U29" s="105"/>
      <c r="V29" s="105"/>
      <c r="W29" s="105"/>
      <c r="X29" s="105"/>
      <c r="Y29" s="105"/>
      <c r="Z29" s="105"/>
    </row>
    <row r="30">
      <c r="A30" s="130" t="s">
        <v>312</v>
      </c>
      <c r="B30" s="131" t="s">
        <v>154</v>
      </c>
      <c r="C30" s="131" t="s">
        <v>278</v>
      </c>
      <c r="D30" s="131" t="s">
        <v>313</v>
      </c>
      <c r="E30" s="132" t="s">
        <v>314</v>
      </c>
      <c r="F30" s="133"/>
      <c r="G30" s="133"/>
      <c r="H30" s="133"/>
      <c r="I30" s="133"/>
      <c r="J30" s="133"/>
      <c r="K30" s="105">
        <f t="shared" si="1"/>
        <v>28</v>
      </c>
      <c r="L30" s="105"/>
      <c r="M30" s="105"/>
      <c r="N30" s="105" t="str">
        <f>IF('Fiche Personnage'!$B$5="","",IF(N29="","",IF(OR(CONCATENATE(OFFSET($B$1,MATCH('Fiche Personnage'!$B$5,$A$2:$A$1000,0)+K30,-1))='Fiche Personnage'!$B$5,CONCATENATE(OFFSET($B$1,MATCH('Fiche Personnage'!$B$5,$A$2:$A$1000,0)+K30,-1))=""),CONCATENATE(OFFSET($B$1,MATCH('Fiche Personnage'!$B$5,$A$2:$A$1000,0)+K30,2)),"")))</f>
        <v/>
      </c>
      <c r="O30" s="105" t="str">
        <f>IF('Fiche Personnage'!$B$5="","",IF($N29="","",IF(OR(CONCATENATE(OFFSET($B$1,MATCH('Fiche Personnage'!$B$5,$A$2:$A$1000,0)+$K30,-1))='Fiche Personnage'!$B$5,CONCATENATE(OFFSET($B$1,MATCH('Fiche Personnage'!$B$5,$A$2:$A$1000,0)+$K30,-1))=""),CONCATENATE(OFFSET($B$1,MATCH('Fiche Personnage'!$B$5,$A$2:$A$1000,0)+$K30,3)),"")))</f>
        <v/>
      </c>
      <c r="P30" s="105"/>
      <c r="Q30" s="105"/>
      <c r="R30" s="105"/>
      <c r="S30" s="105"/>
      <c r="T30" s="105"/>
      <c r="U30" s="105"/>
      <c r="V30" s="105"/>
      <c r="W30" s="105"/>
      <c r="X30" s="105"/>
      <c r="Y30" s="105"/>
      <c r="Z30" s="105"/>
    </row>
    <row r="31">
      <c r="A31" s="15"/>
      <c r="B31" s="131" t="s">
        <v>315</v>
      </c>
      <c r="C31" s="131" t="s">
        <v>94</v>
      </c>
      <c r="D31" s="131" t="s">
        <v>316</v>
      </c>
      <c r="E31" s="15"/>
      <c r="F31" s="133"/>
      <c r="G31" s="133"/>
      <c r="H31" s="133"/>
      <c r="I31" s="133"/>
      <c r="J31" s="133"/>
      <c r="K31" s="105">
        <f t="shared" si="1"/>
        <v>29</v>
      </c>
      <c r="L31" s="105"/>
      <c r="M31" s="105"/>
      <c r="N31" s="105" t="str">
        <f>IF('Fiche Personnage'!$B$5="","",IF(N30="","",IF(OR(CONCATENATE(OFFSET($B$1,MATCH('Fiche Personnage'!$B$5,$A$2:$A$1000,0)+K31,-1))='Fiche Personnage'!$B$5,CONCATENATE(OFFSET($B$1,MATCH('Fiche Personnage'!$B$5,$A$2:$A$1000,0)+K31,-1))=""),CONCATENATE(OFFSET($B$1,MATCH('Fiche Personnage'!$B$5,$A$2:$A$1000,0)+K31,2)),"")))</f>
        <v/>
      </c>
      <c r="O31" s="105" t="str">
        <f>IF('Fiche Personnage'!$B$5="","",IF($N30="","",IF(OR(CONCATENATE(OFFSET($B$1,MATCH('Fiche Personnage'!$B$5,$A$2:$A$1000,0)+$K31,-1))='Fiche Personnage'!$B$5,CONCATENATE(OFFSET($B$1,MATCH('Fiche Personnage'!$B$5,$A$2:$A$1000,0)+$K31,-1))=""),CONCATENATE(OFFSET($B$1,MATCH('Fiche Personnage'!$B$5,$A$2:$A$1000,0)+$K31,3)),"")))</f>
        <v/>
      </c>
      <c r="P31" s="105"/>
      <c r="Q31" s="105"/>
      <c r="R31" s="105"/>
      <c r="S31" s="105"/>
      <c r="T31" s="105"/>
      <c r="U31" s="105"/>
      <c r="V31" s="105"/>
      <c r="W31" s="105"/>
      <c r="X31" s="105"/>
      <c r="Y31" s="105"/>
      <c r="Z31" s="105"/>
    </row>
    <row r="32">
      <c r="A32" s="15"/>
      <c r="B32" s="134"/>
      <c r="C32" s="131" t="s">
        <v>281</v>
      </c>
      <c r="D32" s="131" t="s">
        <v>317</v>
      </c>
      <c r="E32" s="15"/>
      <c r="F32" s="133"/>
      <c r="G32" s="133"/>
      <c r="H32" s="133"/>
      <c r="I32" s="133"/>
      <c r="J32" s="133"/>
      <c r="K32" s="105">
        <f t="shared" si="1"/>
        <v>30</v>
      </c>
      <c r="L32" s="105"/>
      <c r="M32" s="105"/>
      <c r="N32" s="105" t="str">
        <f>IF('Fiche Personnage'!$B$5="","",IF(N31="","",IF(OR(CONCATENATE(OFFSET($B$1,MATCH('Fiche Personnage'!$B$5,$A$2:$A$1000,0)+K32,-1))='Fiche Personnage'!$B$5,CONCATENATE(OFFSET($B$1,MATCH('Fiche Personnage'!$B$5,$A$2:$A$1000,0)+K32,-1))=""),CONCATENATE(OFFSET($B$1,MATCH('Fiche Personnage'!$B$5,$A$2:$A$1000,0)+K32,2)),"")))</f>
        <v/>
      </c>
      <c r="O32" s="105" t="str">
        <f>IF('Fiche Personnage'!$B$5="","",IF($N31="","",IF(OR(CONCATENATE(OFFSET($B$1,MATCH('Fiche Personnage'!$B$5,$A$2:$A$1000,0)+$K32,-1))='Fiche Personnage'!$B$5,CONCATENATE(OFFSET($B$1,MATCH('Fiche Personnage'!$B$5,$A$2:$A$1000,0)+$K32,-1))=""),CONCATENATE(OFFSET($B$1,MATCH('Fiche Personnage'!$B$5,$A$2:$A$1000,0)+$K32,3)),"")))</f>
        <v/>
      </c>
      <c r="P32" s="105"/>
      <c r="Q32" s="105"/>
      <c r="R32" s="105"/>
      <c r="S32" s="105"/>
      <c r="T32" s="105"/>
      <c r="U32" s="105"/>
      <c r="V32" s="105"/>
      <c r="W32" s="105"/>
      <c r="X32" s="105"/>
      <c r="Y32" s="105"/>
      <c r="Z32" s="105"/>
    </row>
    <row r="33">
      <c r="A33" s="15"/>
      <c r="B33" s="15"/>
      <c r="C33" s="132"/>
      <c r="D33" s="131" t="s">
        <v>318</v>
      </c>
      <c r="E33" s="15"/>
      <c r="F33" s="133"/>
      <c r="G33" s="133"/>
      <c r="H33" s="133"/>
      <c r="I33" s="133"/>
      <c r="J33" s="133"/>
      <c r="K33" s="105">
        <f t="shared" si="1"/>
        <v>31</v>
      </c>
      <c r="L33" s="105"/>
      <c r="M33" s="105"/>
      <c r="N33" s="105" t="str">
        <f>IF('Fiche Personnage'!$B$5="","",IF(N32="","",IF(OR(CONCATENATE(OFFSET($B$1,MATCH('Fiche Personnage'!$B$5,$A$2:$A$1000,0)+K33,-1))='Fiche Personnage'!$B$5,CONCATENATE(OFFSET($B$1,MATCH('Fiche Personnage'!$B$5,$A$2:$A$1000,0)+K33,-1))=""),CONCATENATE(OFFSET($B$1,MATCH('Fiche Personnage'!$B$5,$A$2:$A$1000,0)+K33,2)),"")))</f>
        <v/>
      </c>
      <c r="O33" s="105" t="str">
        <f>IF('Fiche Personnage'!$B$5="","",IF($N32="","",IF(OR(CONCATENATE(OFFSET($B$1,MATCH('Fiche Personnage'!$B$5,$A$2:$A$1000,0)+$K33,-1))='Fiche Personnage'!$B$5,CONCATENATE(OFFSET($B$1,MATCH('Fiche Personnage'!$B$5,$A$2:$A$1000,0)+$K33,-1))=""),CONCATENATE(OFFSET($B$1,MATCH('Fiche Personnage'!$B$5,$A$2:$A$1000,0)+$K33,3)),"")))</f>
        <v/>
      </c>
      <c r="P33" s="105"/>
      <c r="Q33" s="105"/>
      <c r="R33" s="105"/>
      <c r="S33" s="105"/>
      <c r="T33" s="105"/>
      <c r="U33" s="105"/>
      <c r="V33" s="105"/>
      <c r="W33" s="105"/>
      <c r="X33" s="105"/>
      <c r="Y33" s="105"/>
      <c r="Z33" s="105"/>
    </row>
    <row r="34">
      <c r="A34" s="15"/>
      <c r="B34" s="15"/>
      <c r="C34" s="15"/>
      <c r="D34" s="131" t="s">
        <v>319</v>
      </c>
      <c r="E34" s="15"/>
      <c r="F34" s="133"/>
      <c r="G34" s="133"/>
      <c r="H34" s="133"/>
      <c r="I34" s="133"/>
      <c r="J34" s="133"/>
      <c r="K34" s="105">
        <f t="shared" si="1"/>
        <v>32</v>
      </c>
      <c r="L34" s="105"/>
      <c r="M34" s="105"/>
      <c r="N34" s="105" t="str">
        <f>IF('Fiche Personnage'!$B$5="","",IF(N33="","",IF(OR(CONCATENATE(OFFSET($B$1,MATCH('Fiche Personnage'!$B$5,$A$2:$A$1000,0)+K34,-1))='Fiche Personnage'!$B$5,CONCATENATE(OFFSET($B$1,MATCH('Fiche Personnage'!$B$5,$A$2:$A$1000,0)+K34,-1))=""),CONCATENATE(OFFSET($B$1,MATCH('Fiche Personnage'!$B$5,$A$2:$A$1000,0)+K34,2)),"")))</f>
        <v/>
      </c>
      <c r="O34" s="105" t="str">
        <f>IF('Fiche Personnage'!$B$5="","",IF($N33="","",IF(OR(CONCATENATE(OFFSET($B$1,MATCH('Fiche Personnage'!$B$5,$A$2:$A$1000,0)+$K34,-1))='Fiche Personnage'!$B$5,CONCATENATE(OFFSET($B$1,MATCH('Fiche Personnage'!$B$5,$A$2:$A$1000,0)+$K34,-1))=""),CONCATENATE(OFFSET($B$1,MATCH('Fiche Personnage'!$B$5,$A$2:$A$1000,0)+$K34,3)),"")))</f>
        <v/>
      </c>
      <c r="P34" s="105"/>
      <c r="Q34" s="105"/>
      <c r="R34" s="105"/>
      <c r="S34" s="105"/>
      <c r="T34" s="105"/>
      <c r="U34" s="105"/>
      <c r="V34" s="105"/>
      <c r="W34" s="105"/>
      <c r="X34" s="105"/>
      <c r="Y34" s="105"/>
      <c r="Z34" s="105"/>
    </row>
    <row r="35">
      <c r="A35" s="15"/>
      <c r="B35" s="15"/>
      <c r="C35" s="15"/>
      <c r="D35" s="131" t="s">
        <v>320</v>
      </c>
      <c r="E35" s="15"/>
      <c r="F35" s="133"/>
      <c r="G35" s="133"/>
      <c r="H35" s="133"/>
      <c r="I35" s="133"/>
      <c r="J35" s="133"/>
      <c r="K35" s="105">
        <f t="shared" si="1"/>
        <v>33</v>
      </c>
      <c r="L35" s="105"/>
      <c r="M35" s="105"/>
      <c r="N35" s="105" t="str">
        <f>IF('Fiche Personnage'!$B$5="","",IF(N34="","",IF(OR(CONCATENATE(OFFSET($B$1,MATCH('Fiche Personnage'!$B$5,$A$2:$A$1000,0)+K35,-1))='Fiche Personnage'!$B$5,CONCATENATE(OFFSET($B$1,MATCH('Fiche Personnage'!$B$5,$A$2:$A$1000,0)+K35,-1))=""),CONCATENATE(OFFSET($B$1,MATCH('Fiche Personnage'!$B$5,$A$2:$A$1000,0)+K35,2)),"")))</f>
        <v/>
      </c>
      <c r="O35" s="105" t="str">
        <f>IF('Fiche Personnage'!$B$5="","",IF($N34="","",IF(OR(CONCATENATE(OFFSET($B$1,MATCH('Fiche Personnage'!$B$5,$A$2:$A$1000,0)+$K35,-1))='Fiche Personnage'!$B$5,CONCATENATE(OFFSET($B$1,MATCH('Fiche Personnage'!$B$5,$A$2:$A$1000,0)+$K35,-1))=""),CONCATENATE(OFFSET($B$1,MATCH('Fiche Personnage'!$B$5,$A$2:$A$1000,0)+$K35,3)),"")))</f>
        <v/>
      </c>
      <c r="P35" s="105"/>
      <c r="Q35" s="105"/>
      <c r="R35" s="105"/>
      <c r="S35" s="105"/>
      <c r="T35" s="105"/>
      <c r="U35" s="105"/>
      <c r="V35" s="105"/>
      <c r="W35" s="105"/>
      <c r="X35" s="105"/>
      <c r="Y35" s="105"/>
      <c r="Z35" s="105"/>
    </row>
    <row r="36">
      <c r="A36" s="15"/>
      <c r="B36" s="15"/>
      <c r="C36" s="15"/>
      <c r="D36" s="131" t="s">
        <v>321</v>
      </c>
      <c r="E36" s="15"/>
      <c r="F36" s="133"/>
      <c r="G36" s="133"/>
      <c r="H36" s="133"/>
      <c r="I36" s="133"/>
      <c r="J36" s="133"/>
      <c r="K36" s="105">
        <f t="shared" si="1"/>
        <v>34</v>
      </c>
      <c r="L36" s="105"/>
      <c r="M36" s="105"/>
      <c r="N36" s="105" t="str">
        <f>IF('Fiche Personnage'!$B$5="","",IF(N35="","",IF(OR(CONCATENATE(OFFSET($B$1,MATCH('Fiche Personnage'!$B$5,$A$2:$A$1000,0)+K36,-1))='Fiche Personnage'!$B$5,CONCATENATE(OFFSET($B$1,MATCH('Fiche Personnage'!$B$5,$A$2:$A$1000,0)+K36,-1))=""),CONCATENATE(OFFSET($B$1,MATCH('Fiche Personnage'!$B$5,$A$2:$A$1000,0)+K36,2)),"")))</f>
        <v/>
      </c>
      <c r="O36" s="105" t="str">
        <f>IF('Fiche Personnage'!$B$5="","",IF($N35="","",IF(OR(CONCATENATE(OFFSET($B$1,MATCH('Fiche Personnage'!$B$5,$A$2:$A$1000,0)+$K36,-1))='Fiche Personnage'!$B$5,CONCATENATE(OFFSET($B$1,MATCH('Fiche Personnage'!$B$5,$A$2:$A$1000,0)+$K36,-1))=""),CONCATENATE(OFFSET($B$1,MATCH('Fiche Personnage'!$B$5,$A$2:$A$1000,0)+$K36,3)),"")))</f>
        <v/>
      </c>
      <c r="P36" s="105"/>
      <c r="Q36" s="105"/>
      <c r="R36" s="105"/>
      <c r="S36" s="105"/>
      <c r="T36" s="105"/>
      <c r="U36" s="105"/>
      <c r="V36" s="105"/>
      <c r="W36" s="105"/>
      <c r="X36" s="105"/>
      <c r="Y36" s="105"/>
      <c r="Z36" s="105"/>
    </row>
    <row r="37">
      <c r="A37" s="25"/>
      <c r="B37" s="25"/>
      <c r="C37" s="25"/>
      <c r="D37" s="131" t="s">
        <v>322</v>
      </c>
      <c r="E37" s="25"/>
      <c r="F37" s="133"/>
      <c r="G37" s="133"/>
      <c r="H37" s="133"/>
      <c r="I37" s="133"/>
      <c r="J37" s="133"/>
      <c r="K37" s="105">
        <f t="shared" si="1"/>
        <v>35</v>
      </c>
      <c r="L37" s="105"/>
      <c r="M37" s="105"/>
      <c r="N37" s="105" t="str">
        <f>IF('Fiche Personnage'!$B$5="","",IF(N36="","",IF(OR(CONCATENATE(OFFSET($B$1,MATCH('Fiche Personnage'!$B$5,$A$2:$A$1000,0)+K37,-1))='Fiche Personnage'!$B$5,CONCATENATE(OFFSET($B$1,MATCH('Fiche Personnage'!$B$5,$A$2:$A$1000,0)+K37,-1))=""),CONCATENATE(OFFSET($B$1,MATCH('Fiche Personnage'!$B$5,$A$2:$A$1000,0)+K37,2)),"")))</f>
        <v/>
      </c>
      <c r="O37" s="105" t="str">
        <f>IF('Fiche Personnage'!$B$5="","",IF($N36="","",IF(OR(CONCATENATE(OFFSET($B$1,MATCH('Fiche Personnage'!$B$5,$A$2:$A$1000,0)+$K37,-1))='Fiche Personnage'!$B$5,CONCATENATE(OFFSET($B$1,MATCH('Fiche Personnage'!$B$5,$A$2:$A$1000,0)+$K37,-1))=""),CONCATENATE(OFFSET($B$1,MATCH('Fiche Personnage'!$B$5,$A$2:$A$1000,0)+$K37,3)),"")))</f>
        <v/>
      </c>
      <c r="P37" s="105"/>
      <c r="Q37" s="105"/>
      <c r="R37" s="105"/>
      <c r="S37" s="105"/>
      <c r="T37" s="105"/>
      <c r="U37" s="105"/>
      <c r="V37" s="105"/>
      <c r="W37" s="105"/>
      <c r="X37" s="105"/>
      <c r="Y37" s="105"/>
      <c r="Z37" s="105"/>
    </row>
    <row r="38">
      <c r="A38" s="135" t="s">
        <v>323</v>
      </c>
      <c r="B38" s="136" t="s">
        <v>154</v>
      </c>
      <c r="C38" s="136" t="s">
        <v>278</v>
      </c>
      <c r="D38" s="136" t="s">
        <v>324</v>
      </c>
      <c r="E38" s="136" t="s">
        <v>325</v>
      </c>
      <c r="F38" s="137"/>
      <c r="G38" s="137"/>
      <c r="H38" s="137"/>
      <c r="I38" s="137"/>
      <c r="J38" s="137"/>
      <c r="K38" s="105">
        <f t="shared" si="1"/>
        <v>36</v>
      </c>
      <c r="L38" s="105"/>
      <c r="M38" s="105"/>
      <c r="N38" s="105" t="str">
        <f>IF('Fiche Personnage'!$B$5="","",IF(N37="","",IF(OR(CONCATENATE(OFFSET($B$1,MATCH('Fiche Personnage'!$B$5,$A$2:$A$1000,0)+K38,-1))='Fiche Personnage'!$B$5,CONCATENATE(OFFSET($B$1,MATCH('Fiche Personnage'!$B$5,$A$2:$A$1000,0)+K38,-1))=""),CONCATENATE(OFFSET($B$1,MATCH('Fiche Personnage'!$B$5,$A$2:$A$1000,0)+K38,2)),"")))</f>
        <v/>
      </c>
      <c r="O38" s="105" t="str">
        <f>IF('Fiche Personnage'!$B$5="","",IF($N37="","",IF(OR(CONCATENATE(OFFSET($B$1,MATCH('Fiche Personnage'!$B$5,$A$2:$A$1000,0)+$K38,-1))='Fiche Personnage'!$B$5,CONCATENATE(OFFSET($B$1,MATCH('Fiche Personnage'!$B$5,$A$2:$A$1000,0)+$K38,-1))=""),CONCATENATE(OFFSET($B$1,MATCH('Fiche Personnage'!$B$5,$A$2:$A$1000,0)+$K38,3)),"")))</f>
        <v/>
      </c>
      <c r="P38" s="105"/>
      <c r="Q38" s="105"/>
      <c r="R38" s="105"/>
      <c r="S38" s="105"/>
      <c r="T38" s="105"/>
      <c r="U38" s="105"/>
      <c r="V38" s="105"/>
      <c r="W38" s="105"/>
      <c r="X38" s="105"/>
      <c r="Y38" s="105"/>
      <c r="Z38" s="105"/>
    </row>
    <row r="39">
      <c r="A39" s="15"/>
      <c r="B39" s="136" t="s">
        <v>326</v>
      </c>
      <c r="C39" s="136" t="s">
        <v>94</v>
      </c>
      <c r="D39" s="136" t="s">
        <v>327</v>
      </c>
      <c r="E39" s="136" t="s">
        <v>328</v>
      </c>
      <c r="F39" s="137"/>
      <c r="G39" s="137"/>
      <c r="H39" s="137"/>
      <c r="I39" s="137"/>
      <c r="J39" s="137"/>
      <c r="K39" s="105">
        <f t="shared" si="1"/>
        <v>37</v>
      </c>
      <c r="L39" s="105"/>
      <c r="M39" s="105"/>
      <c r="N39" s="105" t="str">
        <f>IF('Fiche Personnage'!$B$5="","",IF(N38="","",IF(OR(CONCATENATE(OFFSET($B$1,MATCH('Fiche Personnage'!$B$5,$A$2:$A$1000,0)+K39,-1))='Fiche Personnage'!$B$5,CONCATENATE(OFFSET($B$1,MATCH('Fiche Personnage'!$B$5,$A$2:$A$1000,0)+K39,-1))=""),CONCATENATE(OFFSET($B$1,MATCH('Fiche Personnage'!$B$5,$A$2:$A$1000,0)+K39,2)),"")))</f>
        <v/>
      </c>
      <c r="O39" s="105" t="str">
        <f>IF('Fiche Personnage'!$B$5="","",IF($N38="","",IF(OR(CONCATENATE(OFFSET($B$1,MATCH('Fiche Personnage'!$B$5,$A$2:$A$1000,0)+$K39,-1))='Fiche Personnage'!$B$5,CONCATENATE(OFFSET($B$1,MATCH('Fiche Personnage'!$B$5,$A$2:$A$1000,0)+$K39,-1))=""),CONCATENATE(OFFSET($B$1,MATCH('Fiche Personnage'!$B$5,$A$2:$A$1000,0)+$K39,3)),"")))</f>
        <v/>
      </c>
      <c r="P39" s="105"/>
      <c r="Q39" s="105"/>
      <c r="R39" s="105"/>
      <c r="S39" s="105"/>
      <c r="T39" s="105"/>
      <c r="U39" s="105"/>
      <c r="V39" s="105"/>
      <c r="W39" s="105"/>
      <c r="X39" s="105"/>
      <c r="Y39" s="105"/>
      <c r="Z39" s="105"/>
    </row>
    <row r="40">
      <c r="A40" s="15"/>
      <c r="B40" s="137"/>
      <c r="C40" s="136" t="s">
        <v>281</v>
      </c>
      <c r="D40" s="136" t="s">
        <v>329</v>
      </c>
      <c r="E40" s="136" t="s">
        <v>330</v>
      </c>
      <c r="F40" s="137"/>
      <c r="G40" s="137"/>
      <c r="H40" s="137"/>
      <c r="I40" s="137"/>
      <c r="J40" s="137"/>
      <c r="K40" s="105">
        <f t="shared" si="1"/>
        <v>38</v>
      </c>
      <c r="L40" s="105"/>
      <c r="M40" s="105"/>
      <c r="N40" s="105" t="str">
        <f>IF('Fiche Personnage'!$B$5="","",IF(N39="","",IF(OR(CONCATENATE(OFFSET($B$1,MATCH('Fiche Personnage'!$B$5,$A$2:$A$1000,0)+K40,-1))='Fiche Personnage'!$B$5,CONCATENATE(OFFSET($B$1,MATCH('Fiche Personnage'!$B$5,$A$2:$A$1000,0)+K40,-1))=""),CONCATENATE(OFFSET($B$1,MATCH('Fiche Personnage'!$B$5,$A$2:$A$1000,0)+K40,2)),"")))</f>
        <v/>
      </c>
      <c r="O40" s="105" t="str">
        <f>IF('Fiche Personnage'!$B$5="","",IF($N39="","",IF(OR(CONCATENATE(OFFSET($B$1,MATCH('Fiche Personnage'!$B$5,$A$2:$A$1000,0)+$K40,-1))='Fiche Personnage'!$B$5,CONCATENATE(OFFSET($B$1,MATCH('Fiche Personnage'!$B$5,$A$2:$A$1000,0)+$K40,-1))=""),CONCATENATE(OFFSET($B$1,MATCH('Fiche Personnage'!$B$5,$A$2:$A$1000,0)+$K40,3)),"")))</f>
        <v/>
      </c>
      <c r="P40" s="105"/>
      <c r="Q40" s="105"/>
      <c r="R40" s="105"/>
      <c r="S40" s="105"/>
      <c r="T40" s="105"/>
      <c r="U40" s="105"/>
      <c r="V40" s="105"/>
      <c r="W40" s="105"/>
      <c r="X40" s="105"/>
      <c r="Y40" s="105"/>
      <c r="Z40" s="105"/>
    </row>
    <row r="41">
      <c r="A41" s="15"/>
      <c r="B41" s="138"/>
      <c r="C41" s="18"/>
      <c r="D41" s="136" t="s">
        <v>331</v>
      </c>
      <c r="E41" s="136" t="s">
        <v>332</v>
      </c>
      <c r="F41" s="137"/>
      <c r="G41" s="137"/>
      <c r="H41" s="137"/>
      <c r="I41" s="137"/>
      <c r="J41" s="137"/>
      <c r="K41" s="105">
        <f t="shared" si="1"/>
        <v>39</v>
      </c>
      <c r="L41" s="105"/>
      <c r="M41" s="105"/>
      <c r="N41" s="105" t="str">
        <f>IF('Fiche Personnage'!$B$5="","",IF(N40="","",IF(OR(CONCATENATE(OFFSET($B$1,MATCH('Fiche Personnage'!$B$5,$A$2:$A$1000,0)+K41,-1))='Fiche Personnage'!$B$5,CONCATENATE(OFFSET($B$1,MATCH('Fiche Personnage'!$B$5,$A$2:$A$1000,0)+K41,-1))=""),CONCATENATE(OFFSET($B$1,MATCH('Fiche Personnage'!$B$5,$A$2:$A$1000,0)+K41,2)),"")))</f>
        <v/>
      </c>
      <c r="O41" s="105" t="str">
        <f>IF('Fiche Personnage'!$B$5="","",IF($N40="","",IF(OR(CONCATENATE(OFFSET($B$1,MATCH('Fiche Personnage'!$B$5,$A$2:$A$1000,0)+$K41,-1))='Fiche Personnage'!$B$5,CONCATENATE(OFFSET($B$1,MATCH('Fiche Personnage'!$B$5,$A$2:$A$1000,0)+$K41,-1))=""),CONCATENATE(OFFSET($B$1,MATCH('Fiche Personnage'!$B$5,$A$2:$A$1000,0)+$K41,3)),"")))</f>
        <v/>
      </c>
      <c r="P41" s="105"/>
      <c r="Q41" s="105"/>
      <c r="R41" s="105"/>
      <c r="S41" s="105"/>
      <c r="T41" s="105"/>
      <c r="U41" s="105"/>
      <c r="V41" s="105"/>
      <c r="W41" s="105"/>
      <c r="X41" s="105"/>
      <c r="Y41" s="105"/>
      <c r="Z41" s="105"/>
    </row>
    <row r="42">
      <c r="A42" s="25"/>
      <c r="B42" s="31"/>
      <c r="C42" s="27"/>
      <c r="D42" s="136"/>
      <c r="E42" s="136" t="s">
        <v>333</v>
      </c>
      <c r="F42" s="137"/>
      <c r="G42" s="137"/>
      <c r="H42" s="137"/>
      <c r="I42" s="137"/>
      <c r="J42" s="137"/>
      <c r="K42" s="105">
        <f t="shared" si="1"/>
        <v>40</v>
      </c>
      <c r="L42" s="105"/>
      <c r="M42" s="105"/>
      <c r="N42" s="105" t="str">
        <f>IF('Fiche Personnage'!$B$5="","",IF(N41="","",IF(OR(CONCATENATE(OFFSET($B$1,MATCH('Fiche Personnage'!$B$5,$A$2:$A$1000,0)+K42,-1))='Fiche Personnage'!$B$5,CONCATENATE(OFFSET($B$1,MATCH('Fiche Personnage'!$B$5,$A$2:$A$1000,0)+K42,-1))=""),CONCATENATE(OFFSET($B$1,MATCH('Fiche Personnage'!$B$5,$A$2:$A$1000,0)+K42,2)),"")))</f>
        <v/>
      </c>
      <c r="O42" s="105" t="str">
        <f>IF('Fiche Personnage'!$B$5="","",IF($N41="","",IF(OR(CONCATENATE(OFFSET($B$1,MATCH('Fiche Personnage'!$B$5,$A$2:$A$1000,0)+$K42,-1))='Fiche Personnage'!$B$5,CONCATENATE(OFFSET($B$1,MATCH('Fiche Personnage'!$B$5,$A$2:$A$1000,0)+$K42,-1))=""),CONCATENATE(OFFSET($B$1,MATCH('Fiche Personnage'!$B$5,$A$2:$A$1000,0)+$K42,3)),"")))</f>
        <v/>
      </c>
      <c r="P42" s="105"/>
      <c r="Q42" s="105"/>
      <c r="R42" s="105"/>
      <c r="S42" s="105"/>
      <c r="T42" s="105"/>
      <c r="U42" s="105"/>
      <c r="V42" s="105"/>
      <c r="W42" s="105"/>
      <c r="X42" s="105"/>
      <c r="Y42" s="105"/>
      <c r="Z42" s="105"/>
    </row>
    <row r="43">
      <c r="A43" s="139" t="s">
        <v>334</v>
      </c>
      <c r="B43" s="140" t="s">
        <v>154</v>
      </c>
      <c r="C43" s="140" t="s">
        <v>278</v>
      </c>
      <c r="D43" s="141" t="s">
        <v>335</v>
      </c>
      <c r="E43" s="141" t="s">
        <v>336</v>
      </c>
      <c r="F43" s="142"/>
      <c r="G43" s="142"/>
      <c r="H43" s="142"/>
      <c r="I43" s="142"/>
      <c r="J43" s="142"/>
      <c r="K43" s="105">
        <f t="shared" si="1"/>
        <v>41</v>
      </c>
      <c r="L43" s="105"/>
      <c r="M43" s="105"/>
      <c r="N43" s="105" t="str">
        <f>IF('Fiche Personnage'!$B$5="","",IF(N42="","",IF(OR(CONCATENATE(OFFSET($B$1,MATCH('Fiche Personnage'!$B$5,$A$2:$A$1000,0)+K43,-1))='Fiche Personnage'!$B$5,CONCATENATE(OFFSET($B$1,MATCH('Fiche Personnage'!$B$5,$A$2:$A$1000,0)+K43,-1))=""),CONCATENATE(OFFSET($B$1,MATCH('Fiche Personnage'!$B$5,$A$2:$A$1000,0)+K43,2)),"")))</f>
        <v/>
      </c>
      <c r="O43" s="105" t="str">
        <f>IF('Fiche Personnage'!$B$5="","",IF($N42="","",IF(OR(CONCATENATE(OFFSET($B$1,MATCH('Fiche Personnage'!$B$5,$A$2:$A$1000,0)+$K43,-1))='Fiche Personnage'!$B$5,CONCATENATE(OFFSET($B$1,MATCH('Fiche Personnage'!$B$5,$A$2:$A$1000,0)+$K43,-1))=""),CONCATENATE(OFFSET($B$1,MATCH('Fiche Personnage'!$B$5,$A$2:$A$1000,0)+$K43,3)),"")))</f>
        <v/>
      </c>
      <c r="P43" s="105"/>
      <c r="Q43" s="105"/>
      <c r="R43" s="105"/>
      <c r="S43" s="105"/>
      <c r="T43" s="105"/>
      <c r="U43" s="105"/>
      <c r="V43" s="105"/>
      <c r="W43" s="105"/>
      <c r="X43" s="105"/>
      <c r="Y43" s="105"/>
      <c r="Z43" s="105"/>
    </row>
    <row r="44">
      <c r="A44" s="15"/>
      <c r="B44" s="140" t="s">
        <v>158</v>
      </c>
      <c r="C44" s="140" t="s">
        <v>94</v>
      </c>
      <c r="D44" s="15"/>
      <c r="E44" s="15"/>
      <c r="F44" s="142"/>
      <c r="G44" s="142"/>
      <c r="H44" s="142"/>
      <c r="I44" s="142"/>
      <c r="J44" s="142"/>
      <c r="K44" s="105">
        <f t="shared" si="1"/>
        <v>42</v>
      </c>
      <c r="L44" s="105"/>
      <c r="M44" s="105"/>
      <c r="N44" s="105" t="str">
        <f>IF('Fiche Personnage'!$B$5="","",IF(N43="","",IF(OR(CONCATENATE(OFFSET($B$1,MATCH('Fiche Personnage'!$B$5,$A$2:$A$1000,0)+K44,-1))='Fiche Personnage'!$B$5,CONCATENATE(OFFSET($B$1,MATCH('Fiche Personnage'!$B$5,$A$2:$A$1000,0)+K44,-1))=""),CONCATENATE(OFFSET($B$1,MATCH('Fiche Personnage'!$B$5,$A$2:$A$1000,0)+K44,2)),"")))</f>
        <v/>
      </c>
      <c r="O44" s="105" t="str">
        <f>IF('Fiche Personnage'!$B$5="","",IF($N43="","",IF(OR(CONCATENATE(OFFSET($B$1,MATCH('Fiche Personnage'!$B$5,$A$2:$A$1000,0)+$K44,-1))='Fiche Personnage'!$B$5,CONCATENATE(OFFSET($B$1,MATCH('Fiche Personnage'!$B$5,$A$2:$A$1000,0)+$K44,-1))=""),CONCATENATE(OFFSET($B$1,MATCH('Fiche Personnage'!$B$5,$A$2:$A$1000,0)+$K44,3)),"")))</f>
        <v/>
      </c>
      <c r="P44" s="105"/>
      <c r="Q44" s="105"/>
      <c r="R44" s="105"/>
      <c r="S44" s="105"/>
      <c r="T44" s="105"/>
      <c r="U44" s="105"/>
      <c r="V44" s="105"/>
      <c r="W44" s="105"/>
      <c r="X44" s="105"/>
      <c r="Y44" s="105"/>
      <c r="Z44" s="105"/>
    </row>
    <row r="45">
      <c r="A45" s="25"/>
      <c r="B45" s="140" t="s">
        <v>337</v>
      </c>
      <c r="C45" s="140" t="s">
        <v>281</v>
      </c>
      <c r="D45" s="25"/>
      <c r="E45" s="25"/>
      <c r="F45" s="142"/>
      <c r="G45" s="142"/>
      <c r="H45" s="142"/>
      <c r="I45" s="142"/>
      <c r="J45" s="142"/>
      <c r="K45" s="105">
        <f t="shared" si="1"/>
        <v>43</v>
      </c>
      <c r="L45" s="105"/>
      <c r="M45" s="105"/>
      <c r="N45" s="105" t="str">
        <f>IF('Fiche Personnage'!$B$5="","",IF(N44="","",IF(OR(CONCATENATE(OFFSET($B$1,MATCH('Fiche Personnage'!$B$5,$A$2:$A$1000,0)+K45,-1))='Fiche Personnage'!$B$5,CONCATENATE(OFFSET($B$1,MATCH('Fiche Personnage'!$B$5,$A$2:$A$1000,0)+K45,-1))=""),CONCATENATE(OFFSET($B$1,MATCH('Fiche Personnage'!$B$5,$A$2:$A$1000,0)+K45,2)),"")))</f>
        <v/>
      </c>
      <c r="O45" s="105" t="str">
        <f>IF('Fiche Personnage'!$B$5="","",IF($N44="","",IF(OR(CONCATENATE(OFFSET($B$1,MATCH('Fiche Personnage'!$B$5,$A$2:$A$1000,0)+$K45,-1))='Fiche Personnage'!$B$5,CONCATENATE(OFFSET($B$1,MATCH('Fiche Personnage'!$B$5,$A$2:$A$1000,0)+$K45,-1))=""),CONCATENATE(OFFSET($B$1,MATCH('Fiche Personnage'!$B$5,$A$2:$A$1000,0)+$K45,3)),"")))</f>
        <v/>
      </c>
      <c r="P45" s="105"/>
      <c r="Q45" s="105"/>
      <c r="R45" s="105"/>
      <c r="S45" s="105"/>
      <c r="T45" s="105"/>
      <c r="U45" s="105"/>
      <c r="V45" s="105"/>
      <c r="W45" s="105"/>
      <c r="X45" s="105"/>
      <c r="Y45" s="105"/>
      <c r="Z45" s="105"/>
    </row>
    <row r="46">
      <c r="A46" s="143" t="s">
        <v>338</v>
      </c>
      <c r="B46" s="144" t="s">
        <v>339</v>
      </c>
      <c r="C46" s="144" t="s">
        <v>278</v>
      </c>
      <c r="D46" s="145" t="s">
        <v>340</v>
      </c>
      <c r="E46" s="144" t="s">
        <v>341</v>
      </c>
      <c r="F46" s="146"/>
      <c r="G46" s="146"/>
      <c r="H46" s="146"/>
      <c r="I46" s="146"/>
      <c r="J46" s="146"/>
      <c r="K46" s="105">
        <f t="shared" si="1"/>
        <v>44</v>
      </c>
      <c r="L46" s="105"/>
      <c r="M46" s="105"/>
      <c r="N46" s="105" t="str">
        <f>IF('Fiche Personnage'!$B$5="","",IF(N45="","",IF(OR(CONCATENATE(OFFSET($B$1,MATCH('Fiche Personnage'!$B$5,$A$2:$A$1000,0)+K46,-1))='Fiche Personnage'!$B$5,CONCATENATE(OFFSET($B$1,MATCH('Fiche Personnage'!$B$5,$A$2:$A$1000,0)+K46,-1))=""),CONCATENATE(OFFSET($B$1,MATCH('Fiche Personnage'!$B$5,$A$2:$A$1000,0)+K46,2)),"")))</f>
        <v/>
      </c>
      <c r="O46" s="105" t="str">
        <f>IF('Fiche Personnage'!$B$5="","",IF($N45="","",IF(OR(CONCATENATE(OFFSET($B$1,MATCH('Fiche Personnage'!$B$5,$A$2:$A$1000,0)+$K46,-1))='Fiche Personnage'!$B$5,CONCATENATE(OFFSET($B$1,MATCH('Fiche Personnage'!$B$5,$A$2:$A$1000,0)+$K46,-1))=""),CONCATENATE(OFFSET($B$1,MATCH('Fiche Personnage'!$B$5,$A$2:$A$1000,0)+$K46,3)),"")))</f>
        <v/>
      </c>
      <c r="P46" s="105"/>
      <c r="Q46" s="105"/>
      <c r="R46" s="105"/>
      <c r="S46" s="105"/>
      <c r="T46" s="105"/>
      <c r="U46" s="105"/>
      <c r="V46" s="105"/>
      <c r="W46" s="105"/>
      <c r="X46" s="105"/>
      <c r="Y46" s="105"/>
      <c r="Z46" s="105"/>
    </row>
    <row r="47">
      <c r="A47" s="15"/>
      <c r="B47" s="144" t="s">
        <v>342</v>
      </c>
      <c r="C47" s="144" t="s">
        <v>94</v>
      </c>
      <c r="D47" s="15"/>
      <c r="E47" s="144" t="s">
        <v>343</v>
      </c>
      <c r="F47" s="146"/>
      <c r="G47" s="146"/>
      <c r="H47" s="146"/>
      <c r="I47" s="146"/>
      <c r="J47" s="146"/>
      <c r="K47" s="105">
        <f t="shared" si="1"/>
        <v>45</v>
      </c>
      <c r="L47" s="105"/>
      <c r="M47" s="105"/>
      <c r="N47" s="105" t="str">
        <f>IF('Fiche Personnage'!$B$5="","",IF(N46="","",IF(OR(CONCATENATE(OFFSET($B$1,MATCH('Fiche Personnage'!$B$5,$A$2:$A$1000,0)+K47,-1))='Fiche Personnage'!$B$5,CONCATENATE(OFFSET($B$1,MATCH('Fiche Personnage'!$B$5,$A$2:$A$1000,0)+K47,-1))=""),CONCATENATE(OFFSET($B$1,MATCH('Fiche Personnage'!$B$5,$A$2:$A$1000,0)+K47,2)),"")))</f>
        <v/>
      </c>
      <c r="O47" s="105" t="str">
        <f>IF('Fiche Personnage'!$B$5="","",IF($N46="","",IF(OR(CONCATENATE(OFFSET($B$1,MATCH('Fiche Personnage'!$B$5,$A$2:$A$1000,0)+$K47,-1))='Fiche Personnage'!$B$5,CONCATENATE(OFFSET($B$1,MATCH('Fiche Personnage'!$B$5,$A$2:$A$1000,0)+$K47,-1))=""),CONCATENATE(OFFSET($B$1,MATCH('Fiche Personnage'!$B$5,$A$2:$A$1000,0)+$K47,3)),"")))</f>
        <v/>
      </c>
      <c r="P47" s="105"/>
      <c r="Q47" s="105"/>
      <c r="R47" s="105"/>
      <c r="S47" s="105"/>
      <c r="T47" s="105"/>
      <c r="U47" s="105"/>
      <c r="V47" s="105"/>
      <c r="W47" s="105"/>
      <c r="X47" s="105"/>
      <c r="Y47" s="105"/>
      <c r="Z47" s="105"/>
    </row>
    <row r="48">
      <c r="A48" s="15"/>
      <c r="B48" s="144" t="s">
        <v>344</v>
      </c>
      <c r="C48" s="144" t="s">
        <v>281</v>
      </c>
      <c r="D48" s="15"/>
      <c r="E48" s="144" t="s">
        <v>345</v>
      </c>
      <c r="F48" s="146"/>
      <c r="G48" s="146"/>
      <c r="H48" s="146"/>
      <c r="I48" s="146"/>
      <c r="J48" s="146"/>
      <c r="K48" s="105">
        <f t="shared" si="1"/>
        <v>46</v>
      </c>
      <c r="L48" s="105"/>
      <c r="M48" s="105"/>
      <c r="N48" s="105" t="str">
        <f>IF('Fiche Personnage'!$B$5="","",IF(N47="","",IF(OR(CONCATENATE(OFFSET($B$1,MATCH('Fiche Personnage'!$B$5,$A$2:$A$1000,0)+K48,-1))='Fiche Personnage'!$B$5,CONCATENATE(OFFSET($B$1,MATCH('Fiche Personnage'!$B$5,$A$2:$A$1000,0)+K48,-1))=""),CONCATENATE(OFFSET($B$1,MATCH('Fiche Personnage'!$B$5,$A$2:$A$1000,0)+K48,2)),"")))</f>
        <v/>
      </c>
      <c r="O48" s="105" t="str">
        <f>IF('Fiche Personnage'!$B$5="","",IF($N47="","",IF(OR(CONCATENATE(OFFSET($B$1,MATCH('Fiche Personnage'!$B$5,$A$2:$A$1000,0)+$K48,-1))='Fiche Personnage'!$B$5,CONCATENATE(OFFSET($B$1,MATCH('Fiche Personnage'!$B$5,$A$2:$A$1000,0)+$K48,-1))=""),CONCATENATE(OFFSET($B$1,MATCH('Fiche Personnage'!$B$5,$A$2:$A$1000,0)+$K48,3)),"")))</f>
        <v/>
      </c>
      <c r="P48" s="105"/>
      <c r="Q48" s="105"/>
      <c r="R48" s="105"/>
      <c r="S48" s="105"/>
      <c r="T48" s="105"/>
      <c r="U48" s="105"/>
      <c r="V48" s="105"/>
      <c r="W48" s="105"/>
      <c r="X48" s="105"/>
      <c r="Y48" s="105"/>
      <c r="Z48" s="105"/>
    </row>
    <row r="49">
      <c r="A49" s="25"/>
      <c r="B49" s="147"/>
      <c r="C49" s="4"/>
      <c r="D49" s="25"/>
      <c r="E49" s="144" t="s">
        <v>346</v>
      </c>
      <c r="F49" s="146"/>
      <c r="G49" s="146"/>
      <c r="H49" s="146"/>
      <c r="I49" s="146"/>
      <c r="J49" s="146"/>
      <c r="K49" s="105">
        <f t="shared" si="1"/>
        <v>47</v>
      </c>
      <c r="L49" s="105"/>
      <c r="M49" s="105"/>
      <c r="N49" s="105" t="str">
        <f>IF('Fiche Personnage'!$B$5="","",IF(N48="","",IF(OR(CONCATENATE(OFFSET($B$1,MATCH('Fiche Personnage'!$B$5,$A$2:$A$1000,0)+K49,-1))='Fiche Personnage'!$B$5,CONCATENATE(OFFSET($B$1,MATCH('Fiche Personnage'!$B$5,$A$2:$A$1000,0)+K49,-1))=""),CONCATENATE(OFFSET($B$1,MATCH('Fiche Personnage'!$B$5,$A$2:$A$1000,0)+K49,2)),"")))</f>
        <v/>
      </c>
      <c r="O49" s="105" t="str">
        <f>IF('Fiche Personnage'!$B$5="","",IF($N48="","",IF(OR(CONCATENATE(OFFSET($B$1,MATCH('Fiche Personnage'!$B$5,$A$2:$A$1000,0)+$K49,-1))='Fiche Personnage'!$B$5,CONCATENATE(OFFSET($B$1,MATCH('Fiche Personnage'!$B$5,$A$2:$A$1000,0)+$K49,-1))=""),CONCATENATE(OFFSET($B$1,MATCH('Fiche Personnage'!$B$5,$A$2:$A$1000,0)+$K49,3)),"")))</f>
        <v/>
      </c>
      <c r="P49" s="105"/>
      <c r="Q49" s="105"/>
      <c r="R49" s="105"/>
      <c r="S49" s="105"/>
      <c r="T49" s="105"/>
      <c r="U49" s="105"/>
      <c r="V49" s="105"/>
      <c r="W49" s="105"/>
      <c r="X49" s="105"/>
      <c r="Y49" s="105"/>
      <c r="Z49" s="105"/>
    </row>
    <row r="50">
      <c r="A50" s="148" t="s">
        <v>347</v>
      </c>
      <c r="B50" s="149" t="s">
        <v>154</v>
      </c>
      <c r="C50" s="149" t="s">
        <v>278</v>
      </c>
      <c r="D50" s="150" t="s">
        <v>348</v>
      </c>
      <c r="E50" s="149" t="s">
        <v>349</v>
      </c>
      <c r="F50" s="151"/>
      <c r="G50" s="151"/>
      <c r="H50" s="151"/>
      <c r="I50" s="151"/>
      <c r="J50" s="151"/>
      <c r="K50" s="105">
        <f t="shared" si="1"/>
        <v>48</v>
      </c>
      <c r="L50" s="105"/>
      <c r="M50" s="105"/>
      <c r="N50" s="105" t="str">
        <f>IF('Fiche Personnage'!$B$5="","",IF(N49="","",IF(OR(CONCATENATE(OFFSET($B$1,MATCH('Fiche Personnage'!$B$5,$A$2:$A$1000,0)+K50,-1))='Fiche Personnage'!$B$5,CONCATENATE(OFFSET($B$1,MATCH('Fiche Personnage'!$B$5,$A$2:$A$1000,0)+K50,-1))=""),CONCATENATE(OFFSET($B$1,MATCH('Fiche Personnage'!$B$5,$A$2:$A$1000,0)+K50,2)),"")))</f>
        <v/>
      </c>
      <c r="O50" s="105" t="str">
        <f>IF('Fiche Personnage'!$B$5="","",IF($N49="","",IF(OR(CONCATENATE(OFFSET($B$1,MATCH('Fiche Personnage'!$B$5,$A$2:$A$1000,0)+$K50,-1))='Fiche Personnage'!$B$5,CONCATENATE(OFFSET($B$1,MATCH('Fiche Personnage'!$B$5,$A$2:$A$1000,0)+$K50,-1))=""),CONCATENATE(OFFSET($B$1,MATCH('Fiche Personnage'!$B$5,$A$2:$A$1000,0)+$K50,3)),"")))</f>
        <v/>
      </c>
      <c r="P50" s="105"/>
      <c r="Q50" s="105"/>
      <c r="R50" s="105"/>
      <c r="S50" s="105"/>
      <c r="T50" s="105"/>
      <c r="U50" s="105"/>
      <c r="V50" s="105"/>
      <c r="W50" s="105"/>
      <c r="X50" s="105"/>
      <c r="Y50" s="105"/>
      <c r="Z50" s="105"/>
    </row>
    <row r="51">
      <c r="A51" s="15"/>
      <c r="B51" s="149" t="s">
        <v>350</v>
      </c>
      <c r="C51" s="149" t="s">
        <v>94</v>
      </c>
      <c r="D51" s="15"/>
      <c r="E51" s="149" t="s">
        <v>351</v>
      </c>
      <c r="F51" s="151"/>
      <c r="G51" s="151"/>
      <c r="H51" s="151"/>
      <c r="I51" s="151"/>
      <c r="J51" s="151"/>
      <c r="K51" s="105">
        <f t="shared" si="1"/>
        <v>49</v>
      </c>
      <c r="L51" s="105"/>
      <c r="M51" s="105"/>
      <c r="N51" s="105" t="str">
        <f>IF('Fiche Personnage'!$B$5="","",IF(N50="","",IF(OR(CONCATENATE(OFFSET($B$1,MATCH('Fiche Personnage'!$B$5,$A$2:$A$1000,0)+K51,-1))='Fiche Personnage'!$B$5,CONCATENATE(OFFSET($B$1,MATCH('Fiche Personnage'!$B$5,$A$2:$A$1000,0)+K51,-1))=""),CONCATENATE(OFFSET($B$1,MATCH('Fiche Personnage'!$B$5,$A$2:$A$1000,0)+K51,2)),"")))</f>
        <v/>
      </c>
      <c r="O51" s="105" t="str">
        <f>IF('Fiche Personnage'!$B$5="","",IF($N50="","",IF(OR(CONCATENATE(OFFSET($B$1,MATCH('Fiche Personnage'!$B$5,$A$2:$A$1000,0)+$K51,-1))='Fiche Personnage'!$B$5,CONCATENATE(OFFSET($B$1,MATCH('Fiche Personnage'!$B$5,$A$2:$A$1000,0)+$K51,-1))=""),CONCATENATE(OFFSET($B$1,MATCH('Fiche Personnage'!$B$5,$A$2:$A$1000,0)+$K51,3)),"")))</f>
        <v/>
      </c>
      <c r="P51" s="105"/>
      <c r="Q51" s="105"/>
      <c r="R51" s="105"/>
      <c r="S51" s="105"/>
      <c r="T51" s="105"/>
      <c r="U51" s="105"/>
      <c r="V51" s="105"/>
      <c r="W51" s="105"/>
      <c r="X51" s="105"/>
      <c r="Y51" s="105"/>
      <c r="Z51" s="105"/>
    </row>
    <row r="52">
      <c r="A52" s="15"/>
      <c r="B52" s="152"/>
      <c r="C52" s="149" t="s">
        <v>281</v>
      </c>
      <c r="D52" s="15"/>
      <c r="E52" s="149" t="s">
        <v>352</v>
      </c>
      <c r="F52" s="151"/>
      <c r="G52" s="151"/>
      <c r="H52" s="151"/>
      <c r="I52" s="151"/>
      <c r="J52" s="151"/>
      <c r="K52" s="105">
        <f t="shared" si="1"/>
        <v>50</v>
      </c>
      <c r="L52" s="105"/>
      <c r="M52" s="105"/>
      <c r="N52" s="105" t="str">
        <f>IF('Fiche Personnage'!$B$5="","",IF(N51="","",IF(OR(CONCATENATE(OFFSET($B$1,MATCH('Fiche Personnage'!$B$5,$A$2:$A$1000,0)+K52,-1))='Fiche Personnage'!$B$5,CONCATENATE(OFFSET($B$1,MATCH('Fiche Personnage'!$B$5,$A$2:$A$1000,0)+K52,-1))=""),CONCATENATE(OFFSET($B$1,MATCH('Fiche Personnage'!$B$5,$A$2:$A$1000,0)+K52,2)),"")))</f>
        <v/>
      </c>
      <c r="O52" s="105" t="str">
        <f>IF('Fiche Personnage'!$B$5="","",IF($N51="","",IF(OR(CONCATENATE(OFFSET($B$1,MATCH('Fiche Personnage'!$B$5,$A$2:$A$1000,0)+$K52,-1))='Fiche Personnage'!$B$5,CONCATENATE(OFFSET($B$1,MATCH('Fiche Personnage'!$B$5,$A$2:$A$1000,0)+$K52,-1))=""),CONCATENATE(OFFSET($B$1,MATCH('Fiche Personnage'!$B$5,$A$2:$A$1000,0)+$K52,3)),"")))</f>
        <v/>
      </c>
      <c r="P52" s="105"/>
      <c r="Q52" s="105"/>
      <c r="R52" s="105"/>
      <c r="S52" s="105"/>
      <c r="T52" s="105"/>
      <c r="U52" s="105"/>
      <c r="V52" s="105"/>
      <c r="W52" s="105"/>
      <c r="X52" s="105"/>
      <c r="Y52" s="105"/>
      <c r="Z52" s="105"/>
    </row>
    <row r="53">
      <c r="A53" s="15"/>
      <c r="B53" s="15"/>
      <c r="C53" s="150"/>
      <c r="D53" s="15"/>
      <c r="E53" s="149" t="s">
        <v>353</v>
      </c>
      <c r="F53" s="151"/>
      <c r="G53" s="151"/>
      <c r="H53" s="151"/>
      <c r="I53" s="151"/>
      <c r="J53" s="151"/>
      <c r="K53" s="105">
        <f t="shared" si="1"/>
        <v>51</v>
      </c>
      <c r="L53" s="105"/>
      <c r="M53" s="105"/>
      <c r="N53" s="105" t="str">
        <f>IF('Fiche Personnage'!$B$5="","",IF(N52="","",IF(OR(CONCATENATE(OFFSET($B$1,MATCH('Fiche Personnage'!$B$5,$A$2:$A$1000,0)+K53,-1))='Fiche Personnage'!$B$5,CONCATENATE(OFFSET($B$1,MATCH('Fiche Personnage'!$B$5,$A$2:$A$1000,0)+K53,-1))=""),CONCATENATE(OFFSET($B$1,MATCH('Fiche Personnage'!$B$5,$A$2:$A$1000,0)+K53,2)),"")))</f>
        <v/>
      </c>
      <c r="O53" s="105" t="str">
        <f>IF('Fiche Personnage'!$B$5="","",IF($N52="","",IF(OR(CONCATENATE(OFFSET($B$1,MATCH('Fiche Personnage'!$B$5,$A$2:$A$1000,0)+$K53,-1))='Fiche Personnage'!$B$5,CONCATENATE(OFFSET($B$1,MATCH('Fiche Personnage'!$B$5,$A$2:$A$1000,0)+$K53,-1))=""),CONCATENATE(OFFSET($B$1,MATCH('Fiche Personnage'!$B$5,$A$2:$A$1000,0)+$K53,3)),"")))</f>
        <v/>
      </c>
      <c r="P53" s="105"/>
      <c r="Q53" s="105"/>
      <c r="R53" s="105"/>
      <c r="S53" s="105"/>
      <c r="T53" s="105"/>
      <c r="U53" s="105"/>
      <c r="V53" s="105"/>
      <c r="W53" s="105"/>
      <c r="X53" s="105"/>
      <c r="Y53" s="105"/>
      <c r="Z53" s="105"/>
    </row>
    <row r="54">
      <c r="A54" s="15"/>
      <c r="B54" s="15"/>
      <c r="C54" s="15"/>
      <c r="D54" s="15"/>
      <c r="E54" s="149" t="s">
        <v>354</v>
      </c>
      <c r="F54" s="151"/>
      <c r="G54" s="151"/>
      <c r="H54" s="151"/>
      <c r="I54" s="151"/>
      <c r="J54" s="151"/>
      <c r="K54" s="105">
        <f t="shared" si="1"/>
        <v>52</v>
      </c>
      <c r="L54" s="105"/>
      <c r="M54" s="105"/>
      <c r="N54" s="105" t="str">
        <f>IF('Fiche Personnage'!$B$5="","",IF(N53="","",IF(OR(CONCATENATE(OFFSET($B$1,MATCH('Fiche Personnage'!$B$5,$A$2:$A$1000,0)+K54,-1))='Fiche Personnage'!$B$5,CONCATENATE(OFFSET($B$1,MATCH('Fiche Personnage'!$B$5,$A$2:$A$1000,0)+K54,-1))=""),CONCATENATE(OFFSET($B$1,MATCH('Fiche Personnage'!$B$5,$A$2:$A$1000,0)+K54,2)),"")))</f>
        <v/>
      </c>
      <c r="O54" s="105" t="str">
        <f>IF('Fiche Personnage'!$B$5="","",IF($N53="","",IF(OR(CONCATENATE(OFFSET($B$1,MATCH('Fiche Personnage'!$B$5,$A$2:$A$1000,0)+$K54,-1))='Fiche Personnage'!$B$5,CONCATENATE(OFFSET($B$1,MATCH('Fiche Personnage'!$B$5,$A$2:$A$1000,0)+$K54,-1))=""),CONCATENATE(OFFSET($B$1,MATCH('Fiche Personnage'!$B$5,$A$2:$A$1000,0)+$K54,3)),"")))</f>
        <v/>
      </c>
      <c r="P54" s="105"/>
      <c r="Q54" s="105"/>
      <c r="R54" s="105"/>
      <c r="S54" s="105"/>
      <c r="T54" s="105"/>
      <c r="U54" s="105"/>
      <c r="V54" s="105"/>
      <c r="W54" s="105"/>
      <c r="X54" s="105"/>
      <c r="Y54" s="105"/>
      <c r="Z54" s="105"/>
    </row>
    <row r="55">
      <c r="A55" s="15"/>
      <c r="B55" s="15"/>
      <c r="C55" s="15"/>
      <c r="D55" s="15"/>
      <c r="E55" s="149" t="s">
        <v>355</v>
      </c>
      <c r="F55" s="151"/>
      <c r="G55" s="151"/>
      <c r="H55" s="151"/>
      <c r="I55" s="151"/>
      <c r="J55" s="151"/>
      <c r="K55" s="105">
        <f t="shared" si="1"/>
        <v>53</v>
      </c>
      <c r="L55" s="105"/>
      <c r="M55" s="105"/>
      <c r="N55" s="105" t="str">
        <f>IF('Fiche Personnage'!$B$5="","",IF(N54="","",IF(OR(CONCATENATE(OFFSET($B$1,MATCH('Fiche Personnage'!$B$5,$A$2:$A$1000,0)+K55,-1))='Fiche Personnage'!$B$5,CONCATENATE(OFFSET($B$1,MATCH('Fiche Personnage'!$B$5,$A$2:$A$1000,0)+K55,-1))=""),CONCATENATE(OFFSET($B$1,MATCH('Fiche Personnage'!$B$5,$A$2:$A$1000,0)+K55,2)),"")))</f>
        <v/>
      </c>
      <c r="O55" s="105" t="str">
        <f>IF('Fiche Personnage'!$B$5="","",IF($N54="","",IF(OR(CONCATENATE(OFFSET($B$1,MATCH('Fiche Personnage'!$B$5,$A$2:$A$1000,0)+$K55,-1))='Fiche Personnage'!$B$5,CONCATENATE(OFFSET($B$1,MATCH('Fiche Personnage'!$B$5,$A$2:$A$1000,0)+$K55,-1))=""),CONCATENATE(OFFSET($B$1,MATCH('Fiche Personnage'!$B$5,$A$2:$A$1000,0)+$K55,3)),"")))</f>
        <v/>
      </c>
      <c r="P55" s="105"/>
      <c r="Q55" s="105"/>
      <c r="R55" s="105"/>
      <c r="S55" s="105"/>
      <c r="T55" s="105"/>
      <c r="U55" s="105"/>
      <c r="V55" s="105"/>
      <c r="W55" s="105"/>
      <c r="X55" s="105"/>
      <c r="Y55" s="105"/>
      <c r="Z55" s="105"/>
    </row>
    <row r="56">
      <c r="A56" s="25"/>
      <c r="B56" s="25"/>
      <c r="C56" s="25"/>
      <c r="D56" s="25"/>
      <c r="E56" s="149" t="s">
        <v>356</v>
      </c>
      <c r="F56" s="151"/>
      <c r="G56" s="151"/>
      <c r="H56" s="151"/>
      <c r="I56" s="151"/>
      <c r="J56" s="151"/>
      <c r="K56" s="105">
        <f t="shared" si="1"/>
        <v>54</v>
      </c>
      <c r="L56" s="105"/>
      <c r="M56" s="105"/>
      <c r="N56" s="105" t="str">
        <f>IF('Fiche Personnage'!$B$5="","",IF(N55="","",IF(OR(CONCATENATE(OFFSET($B$1,MATCH('Fiche Personnage'!$B$5,$A$2:$A$1000,0)+K56,-1))='Fiche Personnage'!$B$5,CONCATENATE(OFFSET($B$1,MATCH('Fiche Personnage'!$B$5,$A$2:$A$1000,0)+K56,-1))=""),CONCATENATE(OFFSET($B$1,MATCH('Fiche Personnage'!$B$5,$A$2:$A$1000,0)+K56,2)),"")))</f>
        <v/>
      </c>
      <c r="O56" s="105" t="str">
        <f>IF('Fiche Personnage'!$B$5="","",IF($N55="","",IF(OR(CONCATENATE(OFFSET($B$1,MATCH('Fiche Personnage'!$B$5,$A$2:$A$1000,0)+$K56,-1))='Fiche Personnage'!$B$5,CONCATENATE(OFFSET($B$1,MATCH('Fiche Personnage'!$B$5,$A$2:$A$1000,0)+$K56,-1))=""),CONCATENATE(OFFSET($B$1,MATCH('Fiche Personnage'!$B$5,$A$2:$A$1000,0)+$K56,3)),"")))</f>
        <v/>
      </c>
      <c r="P56" s="105"/>
      <c r="Q56" s="105"/>
      <c r="R56" s="105"/>
      <c r="S56" s="105"/>
      <c r="T56" s="105"/>
      <c r="U56" s="105"/>
      <c r="V56" s="105"/>
      <c r="W56" s="105"/>
      <c r="X56" s="105"/>
      <c r="Y56" s="105"/>
      <c r="Z56" s="105"/>
    </row>
    <row r="57">
      <c r="A57" s="153" t="s">
        <v>357</v>
      </c>
      <c r="B57" s="154" t="s">
        <v>358</v>
      </c>
      <c r="C57" s="154" t="s">
        <v>278</v>
      </c>
      <c r="D57" s="155" t="s">
        <v>359</v>
      </c>
      <c r="E57" s="154" t="s">
        <v>360</v>
      </c>
      <c r="F57" s="156"/>
      <c r="G57" s="156"/>
      <c r="H57" s="156"/>
      <c r="I57" s="156"/>
      <c r="J57" s="156"/>
      <c r="K57" s="105">
        <f t="shared" si="1"/>
        <v>55</v>
      </c>
      <c r="L57" s="105"/>
      <c r="M57" s="105"/>
      <c r="N57" s="105" t="str">
        <f>IF('Fiche Personnage'!$B$5="","",IF(N56="","",IF(OR(CONCATENATE(OFFSET($B$1,MATCH('Fiche Personnage'!$B$5,$A$2:$A$1000,0)+K57,-1))='Fiche Personnage'!$B$5,CONCATENATE(OFFSET($B$1,MATCH('Fiche Personnage'!$B$5,$A$2:$A$1000,0)+K57,-1))=""),CONCATENATE(OFFSET($B$1,MATCH('Fiche Personnage'!$B$5,$A$2:$A$1000,0)+K57,2)),"")))</f>
        <v/>
      </c>
      <c r="O57" s="105" t="str">
        <f>IF('Fiche Personnage'!$B$5="","",IF($N56="","",IF(OR(CONCATENATE(OFFSET($B$1,MATCH('Fiche Personnage'!$B$5,$A$2:$A$1000,0)+$K57,-1))='Fiche Personnage'!$B$5,CONCATENATE(OFFSET($B$1,MATCH('Fiche Personnage'!$B$5,$A$2:$A$1000,0)+$K57,-1))=""),CONCATENATE(OFFSET($B$1,MATCH('Fiche Personnage'!$B$5,$A$2:$A$1000,0)+$K57,3)),"")))</f>
        <v/>
      </c>
      <c r="P57" s="105"/>
      <c r="Q57" s="105"/>
      <c r="R57" s="105"/>
      <c r="S57" s="105"/>
      <c r="T57" s="105"/>
      <c r="U57" s="105"/>
      <c r="V57" s="105"/>
      <c r="W57" s="105"/>
      <c r="X57" s="105"/>
      <c r="Y57" s="105"/>
      <c r="Z57" s="105"/>
    </row>
    <row r="58">
      <c r="A58" s="15"/>
      <c r="B58" s="154" t="s">
        <v>361</v>
      </c>
      <c r="C58" s="154" t="s">
        <v>94</v>
      </c>
      <c r="D58" s="15"/>
      <c r="E58" s="154" t="s">
        <v>362</v>
      </c>
      <c r="F58" s="156"/>
      <c r="G58" s="156"/>
      <c r="H58" s="156"/>
      <c r="I58" s="156"/>
      <c r="J58" s="156"/>
      <c r="K58" s="105">
        <f t="shared" si="1"/>
        <v>56</v>
      </c>
      <c r="L58" s="105"/>
      <c r="M58" s="105"/>
      <c r="N58" s="105" t="str">
        <f>IF('Fiche Personnage'!$B$5="","",IF(N57="","",IF(OR(CONCATENATE(OFFSET($B$1,MATCH('Fiche Personnage'!$B$5,$A$2:$A$1000,0)+K58,-1))='Fiche Personnage'!$B$5,CONCATENATE(OFFSET($B$1,MATCH('Fiche Personnage'!$B$5,$A$2:$A$1000,0)+K58,-1))=""),CONCATENATE(OFFSET($B$1,MATCH('Fiche Personnage'!$B$5,$A$2:$A$1000,0)+K58,2)),"")))</f>
        <v/>
      </c>
      <c r="O58" s="105" t="str">
        <f>IF('Fiche Personnage'!$B$5="","",IF($N57="","",IF(OR(CONCATENATE(OFFSET($B$1,MATCH('Fiche Personnage'!$B$5,$A$2:$A$1000,0)+$K58,-1))='Fiche Personnage'!$B$5,CONCATENATE(OFFSET($B$1,MATCH('Fiche Personnage'!$B$5,$A$2:$A$1000,0)+$K58,-1))=""),CONCATENATE(OFFSET($B$1,MATCH('Fiche Personnage'!$B$5,$A$2:$A$1000,0)+$K58,3)),"")))</f>
        <v/>
      </c>
      <c r="P58" s="105"/>
      <c r="Q58" s="105"/>
      <c r="R58" s="105"/>
      <c r="S58" s="105"/>
      <c r="T58" s="105"/>
      <c r="U58" s="105"/>
      <c r="V58" s="105"/>
      <c r="W58" s="105"/>
      <c r="X58" s="105"/>
      <c r="Y58" s="105"/>
      <c r="Z58" s="105"/>
    </row>
    <row r="59">
      <c r="A59" s="15"/>
      <c r="B59" s="154" t="s">
        <v>363</v>
      </c>
      <c r="C59" s="154" t="s">
        <v>281</v>
      </c>
      <c r="D59" s="15"/>
      <c r="E59" s="154" t="s">
        <v>364</v>
      </c>
      <c r="F59" s="156"/>
      <c r="G59" s="156"/>
      <c r="H59" s="156"/>
      <c r="I59" s="156"/>
      <c r="J59" s="156"/>
      <c r="K59" s="105">
        <f t="shared" si="1"/>
        <v>57</v>
      </c>
      <c r="L59" s="105"/>
      <c r="M59" s="105"/>
      <c r="N59" s="105" t="str">
        <f>IF('Fiche Personnage'!$B$5="","",IF(N58="","",IF(OR(CONCATENATE(OFFSET($B$1,MATCH('Fiche Personnage'!$B$5,$A$2:$A$1000,0)+K59,-1))='Fiche Personnage'!$B$5,CONCATENATE(OFFSET($B$1,MATCH('Fiche Personnage'!$B$5,$A$2:$A$1000,0)+K59,-1))=""),CONCATENATE(OFFSET($B$1,MATCH('Fiche Personnage'!$B$5,$A$2:$A$1000,0)+K59,2)),"")))</f>
        <v/>
      </c>
      <c r="O59" s="105" t="str">
        <f>IF('Fiche Personnage'!$B$5="","",IF($N58="","",IF(OR(CONCATENATE(OFFSET($B$1,MATCH('Fiche Personnage'!$B$5,$A$2:$A$1000,0)+$K59,-1))='Fiche Personnage'!$B$5,CONCATENATE(OFFSET($B$1,MATCH('Fiche Personnage'!$B$5,$A$2:$A$1000,0)+$K59,-1))=""),CONCATENATE(OFFSET($B$1,MATCH('Fiche Personnage'!$B$5,$A$2:$A$1000,0)+$K59,3)),"")))</f>
        <v/>
      </c>
      <c r="P59" s="105"/>
      <c r="Q59" s="105"/>
      <c r="R59" s="105"/>
      <c r="S59" s="105"/>
      <c r="T59" s="105"/>
      <c r="U59" s="105"/>
      <c r="V59" s="105"/>
      <c r="W59" s="105"/>
      <c r="X59" s="105"/>
      <c r="Y59" s="105"/>
      <c r="Z59" s="105"/>
    </row>
    <row r="60">
      <c r="A60" s="25"/>
      <c r="B60" s="157"/>
      <c r="C60" s="4"/>
      <c r="D60" s="25"/>
      <c r="E60" s="154" t="s">
        <v>365</v>
      </c>
      <c r="F60" s="156"/>
      <c r="G60" s="156"/>
      <c r="H60" s="156"/>
      <c r="I60" s="156"/>
      <c r="J60" s="156"/>
      <c r="K60" s="105">
        <f t="shared" si="1"/>
        <v>58</v>
      </c>
      <c r="L60" s="105"/>
      <c r="M60" s="105"/>
      <c r="N60" s="105" t="str">
        <f>IF('Fiche Personnage'!$B$5="","",IF(N59="","",IF(OR(CONCATENATE(OFFSET($B$1,MATCH('Fiche Personnage'!$B$5,$A$2:$A$1000,0)+K60,-1))='Fiche Personnage'!$B$5,CONCATENATE(OFFSET($B$1,MATCH('Fiche Personnage'!$B$5,$A$2:$A$1000,0)+K60,-1))=""),CONCATENATE(OFFSET($B$1,MATCH('Fiche Personnage'!$B$5,$A$2:$A$1000,0)+K60,2)),"")))</f>
        <v/>
      </c>
      <c r="O60" s="105" t="str">
        <f>IF('Fiche Personnage'!$B$5="","",IF($N59="","",IF(OR(CONCATENATE(OFFSET($B$1,MATCH('Fiche Personnage'!$B$5,$A$2:$A$1000,0)+$K60,-1))='Fiche Personnage'!$B$5,CONCATENATE(OFFSET($B$1,MATCH('Fiche Personnage'!$B$5,$A$2:$A$1000,0)+$K60,-1))=""),CONCATENATE(OFFSET($B$1,MATCH('Fiche Personnage'!$B$5,$A$2:$A$1000,0)+$K60,3)),"")))</f>
        <v/>
      </c>
      <c r="P60" s="105"/>
      <c r="Q60" s="105"/>
      <c r="R60" s="105"/>
      <c r="S60" s="105"/>
      <c r="T60" s="105"/>
      <c r="U60" s="105"/>
      <c r="V60" s="105"/>
      <c r="W60" s="105"/>
      <c r="X60" s="105"/>
      <c r="Y60" s="105"/>
      <c r="Z60" s="105"/>
    </row>
    <row r="61">
      <c r="A61" s="158" t="s">
        <v>366</v>
      </c>
      <c r="B61" s="159" t="s">
        <v>154</v>
      </c>
      <c r="C61" s="159" t="s">
        <v>278</v>
      </c>
      <c r="D61" s="160" t="s">
        <v>367</v>
      </c>
      <c r="E61" s="160" t="s">
        <v>336</v>
      </c>
      <c r="F61" s="161"/>
      <c r="G61" s="161"/>
      <c r="H61" s="161"/>
      <c r="I61" s="161"/>
      <c r="J61" s="161"/>
      <c r="K61" s="105">
        <f t="shared" si="1"/>
        <v>59</v>
      </c>
      <c r="L61" s="105"/>
      <c r="M61" s="105"/>
      <c r="N61" s="105" t="str">
        <f>IF('Fiche Personnage'!$B$5="","",IF(N60="","",IF(OR(CONCATENATE(OFFSET($B$1,MATCH('Fiche Personnage'!$B$5,$A$2:$A$1000,0)+K61,-1))='Fiche Personnage'!$B$5,CONCATENATE(OFFSET($B$1,MATCH('Fiche Personnage'!$B$5,$A$2:$A$1000,0)+K61,-1))=""),CONCATENATE(OFFSET($B$1,MATCH('Fiche Personnage'!$B$5,$A$2:$A$1000,0)+K61,2)),"")))</f>
        <v/>
      </c>
      <c r="O61" s="105" t="str">
        <f>IF('Fiche Personnage'!$B$5="","",IF($N60="","",IF(OR(CONCATENATE(OFFSET($B$1,MATCH('Fiche Personnage'!$B$5,$A$2:$A$1000,0)+$K61,-1))='Fiche Personnage'!$B$5,CONCATENATE(OFFSET($B$1,MATCH('Fiche Personnage'!$B$5,$A$2:$A$1000,0)+$K61,-1))=""),CONCATENATE(OFFSET($B$1,MATCH('Fiche Personnage'!$B$5,$A$2:$A$1000,0)+$K61,3)),"")))</f>
        <v/>
      </c>
      <c r="P61" s="105"/>
      <c r="Q61" s="105"/>
      <c r="R61" s="105"/>
      <c r="S61" s="105"/>
      <c r="T61" s="105"/>
      <c r="U61" s="105"/>
      <c r="V61" s="105"/>
      <c r="W61" s="105"/>
      <c r="X61" s="105"/>
      <c r="Y61" s="105"/>
      <c r="Z61" s="105"/>
    </row>
    <row r="62">
      <c r="A62" s="15"/>
      <c r="B62" s="159" t="s">
        <v>368</v>
      </c>
      <c r="C62" s="159" t="s">
        <v>94</v>
      </c>
      <c r="D62" s="15"/>
      <c r="E62" s="15"/>
      <c r="F62" s="161"/>
      <c r="G62" s="161"/>
      <c r="H62" s="161"/>
      <c r="I62" s="161"/>
      <c r="J62" s="161"/>
      <c r="K62" s="105">
        <f t="shared" si="1"/>
        <v>60</v>
      </c>
      <c r="L62" s="105"/>
      <c r="M62" s="105"/>
      <c r="N62" s="105" t="str">
        <f>IF('Fiche Personnage'!$B$5="","",IF(N61="","",IF(OR(CONCATENATE(OFFSET($B$1,MATCH('Fiche Personnage'!$B$5,$A$2:$A$1000,0)+K62,-1))='Fiche Personnage'!$B$5,CONCATENATE(OFFSET($B$1,MATCH('Fiche Personnage'!$B$5,$A$2:$A$1000,0)+K62,-1))=""),CONCATENATE(OFFSET($B$1,MATCH('Fiche Personnage'!$B$5,$A$2:$A$1000,0)+K62,2)),"")))</f>
        <v/>
      </c>
      <c r="O62" s="105" t="str">
        <f>IF('Fiche Personnage'!$B$5="","",IF($N61="","",IF(OR(CONCATENATE(OFFSET($B$1,MATCH('Fiche Personnage'!$B$5,$A$2:$A$1000,0)+$K62,-1))='Fiche Personnage'!$B$5,CONCATENATE(OFFSET($B$1,MATCH('Fiche Personnage'!$B$5,$A$2:$A$1000,0)+$K62,-1))=""),CONCATENATE(OFFSET($B$1,MATCH('Fiche Personnage'!$B$5,$A$2:$A$1000,0)+$K62,3)),"")))</f>
        <v/>
      </c>
      <c r="P62" s="105"/>
      <c r="Q62" s="105"/>
      <c r="R62" s="105"/>
      <c r="S62" s="105"/>
      <c r="T62" s="105"/>
      <c r="U62" s="105"/>
      <c r="V62" s="105"/>
      <c r="W62" s="105"/>
      <c r="X62" s="105"/>
      <c r="Y62" s="105"/>
      <c r="Z62" s="105"/>
    </row>
    <row r="63">
      <c r="A63" s="25"/>
      <c r="B63" s="161"/>
      <c r="C63" s="159" t="s">
        <v>281</v>
      </c>
      <c r="D63" s="25"/>
      <c r="E63" s="25"/>
      <c r="F63" s="161"/>
      <c r="G63" s="161"/>
      <c r="H63" s="161"/>
      <c r="I63" s="161"/>
      <c r="J63" s="161"/>
      <c r="K63" s="105">
        <f t="shared" si="1"/>
        <v>61</v>
      </c>
      <c r="L63" s="105"/>
      <c r="M63" s="105"/>
      <c r="N63" s="105" t="str">
        <f>IF('Fiche Personnage'!$B$5="","",IF(N62="","",IF(OR(CONCATENATE(OFFSET($B$1,MATCH('Fiche Personnage'!$B$5,$A$2:$A$1000,0)+K63,-1))='Fiche Personnage'!$B$5,CONCATENATE(OFFSET($B$1,MATCH('Fiche Personnage'!$B$5,$A$2:$A$1000,0)+K63,-1))=""),CONCATENATE(OFFSET($B$1,MATCH('Fiche Personnage'!$B$5,$A$2:$A$1000,0)+K63,2)),"")))</f>
        <v/>
      </c>
      <c r="O63" s="105" t="str">
        <f>IF('Fiche Personnage'!$B$5="","",IF($N62="","",IF(OR(CONCATENATE(OFFSET($B$1,MATCH('Fiche Personnage'!$B$5,$A$2:$A$1000,0)+$K63,-1))='Fiche Personnage'!$B$5,CONCATENATE(OFFSET($B$1,MATCH('Fiche Personnage'!$B$5,$A$2:$A$1000,0)+$K63,-1))=""),CONCATENATE(OFFSET($B$1,MATCH('Fiche Personnage'!$B$5,$A$2:$A$1000,0)+$K63,3)),"")))</f>
        <v/>
      </c>
      <c r="P63" s="105"/>
      <c r="Q63" s="105"/>
      <c r="R63" s="105"/>
      <c r="S63" s="105"/>
      <c r="T63" s="105"/>
      <c r="U63" s="105"/>
      <c r="V63" s="105"/>
      <c r="W63" s="105"/>
      <c r="X63" s="105"/>
      <c r="Y63" s="105"/>
      <c r="Z63" s="105"/>
    </row>
    <row r="64">
      <c r="A64" s="162" t="s">
        <v>369</v>
      </c>
      <c r="B64" s="163" t="s">
        <v>154</v>
      </c>
      <c r="C64" s="163" t="s">
        <v>278</v>
      </c>
      <c r="D64" s="164" t="s">
        <v>370</v>
      </c>
      <c r="E64" s="163" t="s">
        <v>371</v>
      </c>
      <c r="F64" s="165"/>
      <c r="G64" s="165"/>
      <c r="H64" s="165"/>
      <c r="I64" s="165"/>
      <c r="J64" s="165"/>
      <c r="K64" s="105">
        <f t="shared" si="1"/>
        <v>62</v>
      </c>
      <c r="L64" s="105"/>
      <c r="M64" s="105"/>
      <c r="N64" s="105" t="str">
        <f>IF('Fiche Personnage'!$B$5="","",IF(N63="","",IF(OR(CONCATENATE(OFFSET($B$1,MATCH('Fiche Personnage'!$B$5,$A$2:$A$1000,0)+K64,-1))='Fiche Personnage'!$B$5,CONCATENATE(OFFSET($B$1,MATCH('Fiche Personnage'!$B$5,$A$2:$A$1000,0)+K64,-1))=""),CONCATENATE(OFFSET($B$1,MATCH('Fiche Personnage'!$B$5,$A$2:$A$1000,0)+K64,2)),"")))</f>
        <v/>
      </c>
      <c r="O64" s="105" t="str">
        <f>IF('Fiche Personnage'!$B$5="","",IF($N63="","",IF(OR(CONCATENATE(OFFSET($B$1,MATCH('Fiche Personnage'!$B$5,$A$2:$A$1000,0)+$K64,-1))='Fiche Personnage'!$B$5,CONCATENATE(OFFSET($B$1,MATCH('Fiche Personnage'!$B$5,$A$2:$A$1000,0)+$K64,-1))=""),CONCATENATE(OFFSET($B$1,MATCH('Fiche Personnage'!$B$5,$A$2:$A$1000,0)+$K64,3)),"")))</f>
        <v/>
      </c>
      <c r="P64" s="105"/>
      <c r="Q64" s="105"/>
      <c r="R64" s="105"/>
      <c r="S64" s="105"/>
      <c r="T64" s="105"/>
      <c r="U64" s="105"/>
      <c r="V64" s="105"/>
      <c r="W64" s="105"/>
      <c r="X64" s="105"/>
      <c r="Y64" s="105"/>
      <c r="Z64" s="105"/>
    </row>
    <row r="65">
      <c r="A65" s="15"/>
      <c r="B65" s="163" t="s">
        <v>372</v>
      </c>
      <c r="C65" s="163" t="s">
        <v>94</v>
      </c>
      <c r="D65" s="15"/>
      <c r="E65" s="163" t="s">
        <v>373</v>
      </c>
      <c r="F65" s="165"/>
      <c r="G65" s="165"/>
      <c r="H65" s="165"/>
      <c r="I65" s="165"/>
      <c r="J65" s="165"/>
      <c r="K65" s="105">
        <f t="shared" si="1"/>
        <v>63</v>
      </c>
      <c r="L65" s="105"/>
      <c r="M65" s="105"/>
      <c r="N65" s="105" t="str">
        <f>IF('Fiche Personnage'!$B$5="","",IF(N64="","",IF(OR(CONCATENATE(OFFSET($B$1,MATCH('Fiche Personnage'!$B$5,$A$2:$A$1000,0)+K65,-1))='Fiche Personnage'!$B$5,CONCATENATE(OFFSET($B$1,MATCH('Fiche Personnage'!$B$5,$A$2:$A$1000,0)+K65,-1))=""),CONCATENATE(OFFSET($B$1,MATCH('Fiche Personnage'!$B$5,$A$2:$A$1000,0)+K65,2)),"")))</f>
        <v/>
      </c>
      <c r="O65" s="105" t="str">
        <f>IF('Fiche Personnage'!$B$5="","",IF($N64="","",IF(OR(CONCATENATE(OFFSET($B$1,MATCH('Fiche Personnage'!$B$5,$A$2:$A$1000,0)+$K65,-1))='Fiche Personnage'!$B$5,CONCATENATE(OFFSET($B$1,MATCH('Fiche Personnage'!$B$5,$A$2:$A$1000,0)+$K65,-1))=""),CONCATENATE(OFFSET($B$1,MATCH('Fiche Personnage'!$B$5,$A$2:$A$1000,0)+$K65,3)),"")))</f>
        <v/>
      </c>
      <c r="P65" s="105"/>
      <c r="Q65" s="105"/>
      <c r="R65" s="105"/>
      <c r="S65" s="105"/>
      <c r="T65" s="105"/>
      <c r="U65" s="105"/>
      <c r="V65" s="105"/>
      <c r="W65" s="105"/>
      <c r="X65" s="105"/>
      <c r="Y65" s="105"/>
      <c r="Z65" s="105"/>
    </row>
    <row r="66">
      <c r="A66" s="25"/>
      <c r="B66" s="165"/>
      <c r="C66" s="163" t="s">
        <v>281</v>
      </c>
      <c r="D66" s="25"/>
      <c r="E66" s="163" t="s">
        <v>374</v>
      </c>
      <c r="F66" s="165"/>
      <c r="G66" s="165"/>
      <c r="H66" s="165"/>
      <c r="I66" s="165"/>
      <c r="J66" s="165"/>
      <c r="K66" s="105">
        <f t="shared" si="1"/>
        <v>64</v>
      </c>
      <c r="L66" s="105"/>
      <c r="M66" s="105"/>
      <c r="N66" s="105" t="str">
        <f>IF('Fiche Personnage'!$B$5="","",IF(N65="","",IF(OR(CONCATENATE(OFFSET($B$1,MATCH('Fiche Personnage'!$B$5,$A$2:$A$1000,0)+K66,-1))='Fiche Personnage'!$B$5,CONCATENATE(OFFSET($B$1,MATCH('Fiche Personnage'!$B$5,$A$2:$A$1000,0)+K66,-1))=""),CONCATENATE(OFFSET($B$1,MATCH('Fiche Personnage'!$B$5,$A$2:$A$1000,0)+K66,2)),"")))</f>
        <v/>
      </c>
      <c r="O66" s="105" t="str">
        <f>IF('Fiche Personnage'!$B$5="","",IF($N65="","",IF(OR(CONCATENATE(OFFSET($B$1,MATCH('Fiche Personnage'!$B$5,$A$2:$A$1000,0)+$K66,-1))='Fiche Personnage'!$B$5,CONCATENATE(OFFSET($B$1,MATCH('Fiche Personnage'!$B$5,$A$2:$A$1000,0)+$K66,-1))=""),CONCATENATE(OFFSET($B$1,MATCH('Fiche Personnage'!$B$5,$A$2:$A$1000,0)+$K66,3)),"")))</f>
        <v/>
      </c>
      <c r="P66" s="105"/>
      <c r="Q66" s="105"/>
      <c r="R66" s="105"/>
      <c r="S66" s="105"/>
      <c r="T66" s="105"/>
      <c r="U66" s="105"/>
      <c r="V66" s="105"/>
      <c r="W66" s="105"/>
      <c r="X66" s="105"/>
      <c r="Y66" s="105"/>
      <c r="Z66" s="105"/>
    </row>
    <row r="67">
      <c r="A67" s="166" t="s">
        <v>375</v>
      </c>
      <c r="B67" s="167" t="s">
        <v>154</v>
      </c>
      <c r="C67" s="167" t="s">
        <v>278</v>
      </c>
      <c r="D67" s="168" t="s">
        <v>376</v>
      </c>
      <c r="E67" s="167" t="s">
        <v>377</v>
      </c>
      <c r="F67" s="169"/>
      <c r="G67" s="169"/>
      <c r="H67" s="169"/>
      <c r="I67" s="169"/>
      <c r="J67" s="169"/>
      <c r="K67" s="105">
        <f t="shared" si="1"/>
        <v>65</v>
      </c>
      <c r="L67" s="105"/>
      <c r="M67" s="105"/>
      <c r="N67" s="105" t="str">
        <f>IF('Fiche Personnage'!$B$5="","",IF(N66="","",IF(OR(CONCATENATE(OFFSET($B$1,MATCH('Fiche Personnage'!$B$5,$A$2:$A$1000,0)+K67,-1))='Fiche Personnage'!$B$5,CONCATENATE(OFFSET($B$1,MATCH('Fiche Personnage'!$B$5,$A$2:$A$1000,0)+K67,-1))=""),CONCATENATE(OFFSET($B$1,MATCH('Fiche Personnage'!$B$5,$A$2:$A$1000,0)+K67,2)),"")))</f>
        <v/>
      </c>
      <c r="O67" s="105" t="str">
        <f>IF('Fiche Personnage'!$B$5="","",IF($N66="","",IF(OR(CONCATENATE(OFFSET($B$1,MATCH('Fiche Personnage'!$B$5,$A$2:$A$1000,0)+$K67,-1))='Fiche Personnage'!$B$5,CONCATENATE(OFFSET($B$1,MATCH('Fiche Personnage'!$B$5,$A$2:$A$1000,0)+$K67,-1))=""),CONCATENATE(OFFSET($B$1,MATCH('Fiche Personnage'!$B$5,$A$2:$A$1000,0)+$K67,3)),"")))</f>
        <v/>
      </c>
      <c r="P67" s="105"/>
      <c r="Q67" s="105"/>
      <c r="R67" s="105"/>
      <c r="S67" s="105"/>
      <c r="T67" s="105"/>
      <c r="U67" s="105"/>
      <c r="V67" s="105"/>
      <c r="W67" s="105"/>
      <c r="X67" s="105"/>
      <c r="Y67" s="105"/>
      <c r="Z67" s="105"/>
    </row>
    <row r="68">
      <c r="A68" s="15"/>
      <c r="B68" s="167" t="s">
        <v>378</v>
      </c>
      <c r="C68" s="167" t="s">
        <v>94</v>
      </c>
      <c r="D68" s="15"/>
      <c r="E68" s="167" t="s">
        <v>379</v>
      </c>
      <c r="F68" s="169"/>
      <c r="G68" s="169"/>
      <c r="H68" s="169"/>
      <c r="I68" s="169"/>
      <c r="J68" s="169"/>
      <c r="K68" s="105">
        <f t="shared" si="1"/>
        <v>66</v>
      </c>
      <c r="L68" s="105"/>
      <c r="M68" s="105"/>
      <c r="N68" s="105" t="str">
        <f>IF('Fiche Personnage'!$B$5="","",IF(N67="","",IF(OR(CONCATENATE(OFFSET($B$1,MATCH('Fiche Personnage'!$B$5,$A$2:$A$1000,0)+K68,-1))='Fiche Personnage'!$B$5,CONCATENATE(OFFSET($B$1,MATCH('Fiche Personnage'!$B$5,$A$2:$A$1000,0)+K68,-1))=""),CONCATENATE(OFFSET($B$1,MATCH('Fiche Personnage'!$B$5,$A$2:$A$1000,0)+K68,2)),"")))</f>
        <v/>
      </c>
      <c r="O68" s="105" t="str">
        <f>IF('Fiche Personnage'!$B$5="","",IF($N67="","",IF(OR(CONCATENATE(OFFSET($B$1,MATCH('Fiche Personnage'!$B$5,$A$2:$A$1000,0)+$K68,-1))='Fiche Personnage'!$B$5,CONCATENATE(OFFSET($B$1,MATCH('Fiche Personnage'!$B$5,$A$2:$A$1000,0)+$K68,-1))=""),CONCATENATE(OFFSET($B$1,MATCH('Fiche Personnage'!$B$5,$A$2:$A$1000,0)+$K68,3)),"")))</f>
        <v/>
      </c>
      <c r="P68" s="105"/>
      <c r="Q68" s="105"/>
      <c r="R68" s="105"/>
      <c r="S68" s="105"/>
      <c r="T68" s="105"/>
      <c r="U68" s="105"/>
      <c r="V68" s="105"/>
      <c r="W68" s="105"/>
      <c r="X68" s="105"/>
      <c r="Y68" s="105"/>
      <c r="Z68" s="105"/>
    </row>
    <row r="69">
      <c r="A69" s="25"/>
      <c r="B69" s="169"/>
      <c r="C69" s="167" t="s">
        <v>281</v>
      </c>
      <c r="D69" s="25"/>
      <c r="E69" s="167" t="s">
        <v>380</v>
      </c>
      <c r="F69" s="169"/>
      <c r="G69" s="169"/>
      <c r="H69" s="169"/>
      <c r="I69" s="169"/>
      <c r="J69" s="169"/>
      <c r="K69" s="105">
        <f t="shared" si="1"/>
        <v>67</v>
      </c>
      <c r="L69" s="105"/>
      <c r="M69" s="105"/>
      <c r="N69" s="105" t="str">
        <f>IF('Fiche Personnage'!$B$5="","",IF(N68="","",IF(OR(CONCATENATE(OFFSET($B$1,MATCH('Fiche Personnage'!$B$5,$A$2:$A$1000,0)+K69,-1))='Fiche Personnage'!$B$5,CONCATENATE(OFFSET($B$1,MATCH('Fiche Personnage'!$B$5,$A$2:$A$1000,0)+K69,-1))=""),CONCATENATE(OFFSET($B$1,MATCH('Fiche Personnage'!$B$5,$A$2:$A$1000,0)+K69,2)),"")))</f>
        <v/>
      </c>
      <c r="O69" s="105" t="str">
        <f>IF('Fiche Personnage'!$B$5="","",IF($N68="","",IF(OR(CONCATENATE(OFFSET($B$1,MATCH('Fiche Personnage'!$B$5,$A$2:$A$1000,0)+$K69,-1))='Fiche Personnage'!$B$5,CONCATENATE(OFFSET($B$1,MATCH('Fiche Personnage'!$B$5,$A$2:$A$1000,0)+$K69,-1))=""),CONCATENATE(OFFSET($B$1,MATCH('Fiche Personnage'!$B$5,$A$2:$A$1000,0)+$K69,3)),"")))</f>
        <v/>
      </c>
      <c r="P69" s="105"/>
      <c r="Q69" s="105"/>
      <c r="R69" s="105"/>
      <c r="S69" s="105"/>
      <c r="T69" s="105"/>
      <c r="U69" s="105"/>
      <c r="V69" s="105"/>
      <c r="W69" s="105"/>
      <c r="X69" s="105"/>
      <c r="Y69" s="105"/>
      <c r="Z69" s="105"/>
    </row>
    <row r="70">
      <c r="A70" s="170" t="s">
        <v>381</v>
      </c>
      <c r="B70" s="171" t="s">
        <v>154</v>
      </c>
      <c r="C70" s="171" t="s">
        <v>278</v>
      </c>
      <c r="D70" s="172" t="s">
        <v>382</v>
      </c>
      <c r="E70" s="172" t="s">
        <v>336</v>
      </c>
      <c r="F70" s="173"/>
      <c r="G70" s="173"/>
      <c r="H70" s="173"/>
      <c r="I70" s="173"/>
      <c r="J70" s="173"/>
      <c r="K70" s="105">
        <f t="shared" si="1"/>
        <v>68</v>
      </c>
      <c r="L70" s="105"/>
      <c r="M70" s="105"/>
      <c r="N70" s="105" t="str">
        <f>IF('Fiche Personnage'!$B$5="","",IF(N69="","",IF(OR(CONCATENATE(OFFSET($B$1,MATCH('Fiche Personnage'!$B$5,$A$2:$A$1000,0)+K70,-1))='Fiche Personnage'!$B$5,CONCATENATE(OFFSET($B$1,MATCH('Fiche Personnage'!$B$5,$A$2:$A$1000,0)+K70,-1))=""),CONCATENATE(OFFSET($B$1,MATCH('Fiche Personnage'!$B$5,$A$2:$A$1000,0)+K70,2)),"")))</f>
        <v/>
      </c>
      <c r="O70" s="105" t="str">
        <f>IF('Fiche Personnage'!$B$5="","",IF($N69="","",IF(OR(CONCATENATE(OFFSET($B$1,MATCH('Fiche Personnage'!$B$5,$A$2:$A$1000,0)+$K70,-1))='Fiche Personnage'!$B$5,CONCATENATE(OFFSET($B$1,MATCH('Fiche Personnage'!$B$5,$A$2:$A$1000,0)+$K70,-1))=""),CONCATENATE(OFFSET($B$1,MATCH('Fiche Personnage'!$B$5,$A$2:$A$1000,0)+$K70,3)),"")))</f>
        <v/>
      </c>
      <c r="P70" s="105"/>
      <c r="Q70" s="105"/>
      <c r="R70" s="105"/>
      <c r="S70" s="105"/>
      <c r="T70" s="105"/>
      <c r="U70" s="105"/>
      <c r="V70" s="105"/>
      <c r="W70" s="105"/>
      <c r="X70" s="105"/>
      <c r="Y70" s="105"/>
      <c r="Z70" s="105"/>
    </row>
    <row r="71">
      <c r="A71" s="15"/>
      <c r="B71" s="173"/>
      <c r="C71" s="171" t="s">
        <v>94</v>
      </c>
      <c r="D71" s="15"/>
      <c r="E71" s="15"/>
      <c r="F71" s="173"/>
      <c r="G71" s="173"/>
      <c r="H71" s="173"/>
      <c r="I71" s="173"/>
      <c r="J71" s="173"/>
      <c r="K71" s="105">
        <f t="shared" si="1"/>
        <v>69</v>
      </c>
      <c r="L71" s="105"/>
      <c r="M71" s="105"/>
      <c r="N71" s="105" t="str">
        <f>IF('Fiche Personnage'!$B$5="","",IF(N70="","",IF(OR(CONCATENATE(OFFSET($B$1,MATCH('Fiche Personnage'!$B$5,$A$2:$A$1000,0)+K71,-1))='Fiche Personnage'!$B$5,CONCATENATE(OFFSET($B$1,MATCH('Fiche Personnage'!$B$5,$A$2:$A$1000,0)+K71,-1))=""),CONCATENATE(OFFSET($B$1,MATCH('Fiche Personnage'!$B$5,$A$2:$A$1000,0)+K71,2)),"")))</f>
        <v/>
      </c>
      <c r="O71" s="105" t="str">
        <f>IF('Fiche Personnage'!$B$5="","",IF($N70="","",IF(OR(CONCATENATE(OFFSET($B$1,MATCH('Fiche Personnage'!$B$5,$A$2:$A$1000,0)+$K71,-1))='Fiche Personnage'!$B$5,CONCATENATE(OFFSET($B$1,MATCH('Fiche Personnage'!$B$5,$A$2:$A$1000,0)+$K71,-1))=""),CONCATENATE(OFFSET($B$1,MATCH('Fiche Personnage'!$B$5,$A$2:$A$1000,0)+$K71,3)),"")))</f>
        <v/>
      </c>
      <c r="P71" s="105"/>
      <c r="Q71" s="105"/>
      <c r="R71" s="105"/>
      <c r="S71" s="105"/>
      <c r="T71" s="105"/>
      <c r="U71" s="105"/>
      <c r="V71" s="105"/>
      <c r="W71" s="105"/>
      <c r="X71" s="105"/>
      <c r="Y71" s="105"/>
      <c r="Z71" s="105"/>
    </row>
    <row r="72">
      <c r="A72" s="25"/>
      <c r="B72" s="173"/>
      <c r="C72" s="171" t="s">
        <v>281</v>
      </c>
      <c r="D72" s="25"/>
      <c r="E72" s="25"/>
      <c r="F72" s="173"/>
      <c r="G72" s="173"/>
      <c r="H72" s="173"/>
      <c r="I72" s="173"/>
      <c r="J72" s="173"/>
      <c r="K72" s="105">
        <f t="shared" si="1"/>
        <v>70</v>
      </c>
      <c r="L72" s="105"/>
      <c r="M72" s="105"/>
      <c r="N72" s="105" t="str">
        <f>IF('Fiche Personnage'!$B$5="","",IF(N71="","",IF(OR(CONCATENATE(OFFSET($B$1,MATCH('Fiche Personnage'!$B$5,$A$2:$A$1000,0)+K72,-1))='Fiche Personnage'!$B$5,CONCATENATE(OFFSET($B$1,MATCH('Fiche Personnage'!$B$5,$A$2:$A$1000,0)+K72,-1))=""),CONCATENATE(OFFSET($B$1,MATCH('Fiche Personnage'!$B$5,$A$2:$A$1000,0)+K72,2)),"")))</f>
        <v/>
      </c>
      <c r="O72" s="105" t="str">
        <f>IF('Fiche Personnage'!$B$5="","",IF($N71="","",IF(OR(CONCATENATE(OFFSET($B$1,MATCH('Fiche Personnage'!$B$5,$A$2:$A$1000,0)+$K72,-1))='Fiche Personnage'!$B$5,CONCATENATE(OFFSET($B$1,MATCH('Fiche Personnage'!$B$5,$A$2:$A$1000,0)+$K72,-1))=""),CONCATENATE(OFFSET($B$1,MATCH('Fiche Personnage'!$B$5,$A$2:$A$1000,0)+$K72,3)),"")))</f>
        <v/>
      </c>
      <c r="P72" s="105"/>
      <c r="Q72" s="105"/>
      <c r="R72" s="105"/>
      <c r="S72" s="105"/>
      <c r="T72" s="105"/>
      <c r="U72" s="105"/>
      <c r="V72" s="105"/>
      <c r="W72" s="105"/>
      <c r="X72" s="105"/>
      <c r="Y72" s="105"/>
      <c r="Z72" s="105"/>
    </row>
    <row r="73">
      <c r="A73" s="174" t="s">
        <v>383</v>
      </c>
      <c r="B73" s="175" t="s">
        <v>154</v>
      </c>
      <c r="C73" s="175" t="s">
        <v>278</v>
      </c>
      <c r="D73" s="176" t="s">
        <v>384</v>
      </c>
      <c r="E73" s="176" t="s">
        <v>336</v>
      </c>
      <c r="F73" s="177"/>
      <c r="G73" s="177"/>
      <c r="H73" s="177"/>
      <c r="I73" s="177"/>
      <c r="J73" s="177"/>
      <c r="K73" s="105">
        <f t="shared" si="1"/>
        <v>71</v>
      </c>
      <c r="L73" s="105"/>
      <c r="M73" s="105"/>
      <c r="N73" s="105" t="str">
        <f>IF('Fiche Personnage'!$B$5="","",IF(N72="","",IF(OR(CONCATENATE(OFFSET($B$1,MATCH('Fiche Personnage'!$B$5,$A$2:$A$1000,0)+K73,-1))='Fiche Personnage'!$B$5,CONCATENATE(OFFSET($B$1,MATCH('Fiche Personnage'!$B$5,$A$2:$A$1000,0)+K73,-1))=""),CONCATENATE(OFFSET($B$1,MATCH('Fiche Personnage'!$B$5,$A$2:$A$1000,0)+K73,2)),"")))</f>
        <v/>
      </c>
      <c r="O73" s="105" t="str">
        <f>IF('Fiche Personnage'!$B$5="","",IF($N72="","",IF(OR(CONCATENATE(OFFSET($B$1,MATCH('Fiche Personnage'!$B$5,$A$2:$A$1000,0)+$K73,-1))='Fiche Personnage'!$B$5,CONCATENATE(OFFSET($B$1,MATCH('Fiche Personnage'!$B$5,$A$2:$A$1000,0)+$K73,-1))=""),CONCATENATE(OFFSET($B$1,MATCH('Fiche Personnage'!$B$5,$A$2:$A$1000,0)+$K73,3)),"")))</f>
        <v/>
      </c>
      <c r="P73" s="105"/>
      <c r="Q73" s="105"/>
      <c r="R73" s="105"/>
      <c r="S73" s="105"/>
      <c r="T73" s="105"/>
      <c r="U73" s="105"/>
      <c r="V73" s="105"/>
      <c r="W73" s="105"/>
      <c r="X73" s="105"/>
      <c r="Y73" s="105"/>
      <c r="Z73" s="105"/>
    </row>
    <row r="74">
      <c r="A74" s="15"/>
      <c r="B74" s="175" t="s">
        <v>158</v>
      </c>
      <c r="C74" s="175" t="s">
        <v>94</v>
      </c>
      <c r="D74" s="15"/>
      <c r="E74" s="15"/>
      <c r="F74" s="177"/>
      <c r="G74" s="177"/>
      <c r="H74" s="177"/>
      <c r="I74" s="177"/>
      <c r="J74" s="177"/>
      <c r="K74" s="105">
        <f t="shared" si="1"/>
        <v>72</v>
      </c>
      <c r="L74" s="105"/>
      <c r="M74" s="105"/>
      <c r="N74" s="105" t="str">
        <f>IF('Fiche Personnage'!$B$5="","",IF(N73="","",IF(OR(CONCATENATE(OFFSET($B$1,MATCH('Fiche Personnage'!$B$5,$A$2:$A$1000,0)+K74,-1))='Fiche Personnage'!$B$5,CONCATENATE(OFFSET($B$1,MATCH('Fiche Personnage'!$B$5,$A$2:$A$1000,0)+K74,-1))=""),CONCATENATE(OFFSET($B$1,MATCH('Fiche Personnage'!$B$5,$A$2:$A$1000,0)+K74,2)),"")))</f>
        <v/>
      </c>
      <c r="O74" s="105" t="str">
        <f>IF('Fiche Personnage'!$B$5="","",IF($N73="","",IF(OR(CONCATENATE(OFFSET($B$1,MATCH('Fiche Personnage'!$B$5,$A$2:$A$1000,0)+$K74,-1))='Fiche Personnage'!$B$5,CONCATENATE(OFFSET($B$1,MATCH('Fiche Personnage'!$B$5,$A$2:$A$1000,0)+$K74,-1))=""),CONCATENATE(OFFSET($B$1,MATCH('Fiche Personnage'!$B$5,$A$2:$A$1000,0)+$K74,3)),"")))</f>
        <v/>
      </c>
      <c r="P74" s="105"/>
      <c r="Q74" s="105"/>
      <c r="R74" s="105"/>
      <c r="S74" s="105"/>
      <c r="T74" s="105"/>
      <c r="U74" s="105"/>
      <c r="V74" s="105"/>
      <c r="W74" s="105"/>
      <c r="X74" s="105"/>
      <c r="Y74" s="105"/>
      <c r="Z74" s="105"/>
    </row>
    <row r="75">
      <c r="A75" s="25"/>
      <c r="B75" s="175" t="s">
        <v>385</v>
      </c>
      <c r="C75" s="175" t="s">
        <v>281</v>
      </c>
      <c r="D75" s="25"/>
      <c r="E75" s="25"/>
      <c r="F75" s="177"/>
      <c r="G75" s="177"/>
      <c r="H75" s="177"/>
      <c r="I75" s="177"/>
      <c r="J75" s="177"/>
      <c r="K75" s="105">
        <f t="shared" si="1"/>
        <v>73</v>
      </c>
      <c r="L75" s="105"/>
      <c r="M75" s="105"/>
      <c r="N75" s="105" t="str">
        <f>IF('Fiche Personnage'!$B$5="","",IF(N74="","",IF(OR(CONCATENATE(OFFSET($B$1,MATCH('Fiche Personnage'!$B$5,$A$2:$A$1000,0)+K75,-1))='Fiche Personnage'!$B$5,CONCATENATE(OFFSET($B$1,MATCH('Fiche Personnage'!$B$5,$A$2:$A$1000,0)+K75,-1))=""),CONCATENATE(OFFSET($B$1,MATCH('Fiche Personnage'!$B$5,$A$2:$A$1000,0)+K75,2)),"")))</f>
        <v/>
      </c>
      <c r="O75" s="105" t="str">
        <f>IF('Fiche Personnage'!$B$5="","",IF($N74="","",IF(OR(CONCATENATE(OFFSET($B$1,MATCH('Fiche Personnage'!$B$5,$A$2:$A$1000,0)+$K75,-1))='Fiche Personnage'!$B$5,CONCATENATE(OFFSET($B$1,MATCH('Fiche Personnage'!$B$5,$A$2:$A$1000,0)+$K75,-1))=""),CONCATENATE(OFFSET($B$1,MATCH('Fiche Personnage'!$B$5,$A$2:$A$1000,0)+$K75,3)),"")))</f>
        <v/>
      </c>
      <c r="P75" s="105"/>
      <c r="Q75" s="105"/>
      <c r="R75" s="105"/>
      <c r="S75" s="105"/>
      <c r="T75" s="105"/>
      <c r="U75" s="105"/>
      <c r="V75" s="105"/>
      <c r="W75" s="105"/>
      <c r="X75" s="105"/>
      <c r="Y75" s="105"/>
      <c r="Z75" s="105"/>
    </row>
    <row r="76">
      <c r="A76" s="105"/>
      <c r="B76" s="105"/>
      <c r="C76" s="105"/>
      <c r="D76" s="105"/>
      <c r="E76" s="105"/>
      <c r="F76" s="105"/>
      <c r="G76" s="105"/>
      <c r="H76" s="105"/>
      <c r="I76" s="105"/>
      <c r="J76" s="105"/>
      <c r="K76" s="105">
        <f t="shared" si="1"/>
        <v>74</v>
      </c>
      <c r="L76" s="105"/>
      <c r="M76" s="105"/>
      <c r="N76" s="105" t="str">
        <f>IF('Fiche Personnage'!$B$5="","",IF(N75="","",IF(OR(CONCATENATE(OFFSET($B$1,MATCH('Fiche Personnage'!$B$5,$A$2:$A$1000,0)+K76,-1))='Fiche Personnage'!$B$5,CONCATENATE(OFFSET($B$1,MATCH('Fiche Personnage'!$B$5,$A$2:$A$1000,0)+K76,-1))=""),CONCATENATE(OFFSET($B$1,MATCH('Fiche Personnage'!$B$5,$A$2:$A$1000,0)+K76,2)),"")))</f>
        <v/>
      </c>
      <c r="O76" s="105" t="str">
        <f>IF('Fiche Personnage'!$B$5="","",IF($N75="","",IF(OR(CONCATENATE(OFFSET($B$1,MATCH('Fiche Personnage'!$B$5,$A$2:$A$1000,0)+$K76,-1))='Fiche Personnage'!$B$5,CONCATENATE(OFFSET($B$1,MATCH('Fiche Personnage'!$B$5,$A$2:$A$1000,0)+$K76,-1))=""),CONCATENATE(OFFSET($B$1,MATCH('Fiche Personnage'!$B$5,$A$2:$A$1000,0)+$K76,3)),"")))</f>
        <v/>
      </c>
      <c r="P76" s="105"/>
      <c r="Q76" s="105"/>
      <c r="R76" s="105"/>
      <c r="S76" s="105"/>
      <c r="T76" s="105"/>
      <c r="U76" s="105"/>
      <c r="V76" s="105"/>
      <c r="W76" s="105"/>
      <c r="X76" s="105"/>
      <c r="Y76" s="105"/>
      <c r="Z76" s="105"/>
    </row>
    <row r="77">
      <c r="A77" s="105"/>
      <c r="B77" s="105"/>
      <c r="C77" s="105"/>
      <c r="D77" s="105"/>
      <c r="E77" s="105"/>
      <c r="F77" s="105"/>
      <c r="G77" s="105"/>
      <c r="H77" s="105"/>
      <c r="I77" s="105"/>
      <c r="J77" s="105"/>
      <c r="K77" s="105">
        <f t="shared" si="1"/>
        <v>75</v>
      </c>
      <c r="L77" s="105"/>
      <c r="M77" s="105"/>
      <c r="N77" s="105" t="str">
        <f>IF('Fiche Personnage'!$B$5="","",IF(N76="","",IF(OR(CONCATENATE(OFFSET($B$1,MATCH('Fiche Personnage'!$B$5,$A$2:$A$1000,0)+K77,-1))='Fiche Personnage'!$B$5,CONCATENATE(OFFSET($B$1,MATCH('Fiche Personnage'!$B$5,$A$2:$A$1000,0)+K77,-1))=""),CONCATENATE(OFFSET($B$1,MATCH('Fiche Personnage'!$B$5,$A$2:$A$1000,0)+K77,2)),"")))</f>
        <v/>
      </c>
      <c r="O77" s="105" t="str">
        <f>IF('Fiche Personnage'!$B$5="","",IF($N76="","",IF(OR(CONCATENATE(OFFSET($B$1,MATCH('Fiche Personnage'!$B$5,$A$2:$A$1000,0)+$K77,-1))='Fiche Personnage'!$B$5,CONCATENATE(OFFSET($B$1,MATCH('Fiche Personnage'!$B$5,$A$2:$A$1000,0)+$K77,-1))=""),CONCATENATE(OFFSET($B$1,MATCH('Fiche Personnage'!$B$5,$A$2:$A$1000,0)+$K77,3)),"")))</f>
        <v/>
      </c>
      <c r="P77" s="105"/>
      <c r="Q77" s="105"/>
      <c r="R77" s="105"/>
      <c r="S77" s="105"/>
      <c r="T77" s="105"/>
      <c r="U77" s="105"/>
      <c r="V77" s="105"/>
      <c r="W77" s="105"/>
      <c r="X77" s="105"/>
      <c r="Y77" s="105"/>
      <c r="Z77" s="105"/>
    </row>
    <row r="78">
      <c r="A78" s="105"/>
      <c r="B78" s="105"/>
      <c r="C78" s="105"/>
      <c r="D78" s="105"/>
      <c r="E78" s="105"/>
      <c r="F78" s="105"/>
      <c r="G78" s="105"/>
      <c r="H78" s="105"/>
      <c r="I78" s="105"/>
      <c r="J78" s="105"/>
      <c r="K78" s="105">
        <f t="shared" si="1"/>
        <v>76</v>
      </c>
      <c r="L78" s="105"/>
      <c r="M78" s="105"/>
      <c r="N78" s="105" t="str">
        <f>IF('Fiche Personnage'!$B$5="","",IF(N77="","",IF(OR(CONCATENATE(OFFSET($B$1,MATCH('Fiche Personnage'!$B$5,$A$2:$A$1000,0)+K78,-1))='Fiche Personnage'!$B$5,CONCATENATE(OFFSET($B$1,MATCH('Fiche Personnage'!$B$5,$A$2:$A$1000,0)+K78,-1))=""),CONCATENATE(OFFSET($B$1,MATCH('Fiche Personnage'!$B$5,$A$2:$A$1000,0)+K78,2)),"")))</f>
        <v/>
      </c>
      <c r="O78" s="105" t="str">
        <f>IF('Fiche Personnage'!$B$5="","",IF($N77="","",IF(OR(CONCATENATE(OFFSET($B$1,MATCH('Fiche Personnage'!$B$5,$A$2:$A$1000,0)+$K78,-1))='Fiche Personnage'!$B$5,CONCATENATE(OFFSET($B$1,MATCH('Fiche Personnage'!$B$5,$A$2:$A$1000,0)+$K78,-1))=""),CONCATENATE(OFFSET($B$1,MATCH('Fiche Personnage'!$B$5,$A$2:$A$1000,0)+$K78,3)),"")))</f>
        <v/>
      </c>
      <c r="P78" s="105"/>
      <c r="Q78" s="105"/>
      <c r="R78" s="105"/>
      <c r="S78" s="105"/>
      <c r="T78" s="105"/>
      <c r="U78" s="105"/>
      <c r="V78" s="105"/>
      <c r="W78" s="105"/>
      <c r="X78" s="105"/>
      <c r="Y78" s="105"/>
      <c r="Z78" s="105"/>
    </row>
    <row r="79">
      <c r="A79" s="105"/>
      <c r="B79" s="105"/>
      <c r="C79" s="105"/>
      <c r="D79" s="105"/>
      <c r="E79" s="105"/>
      <c r="F79" s="105"/>
      <c r="G79" s="105"/>
      <c r="H79" s="105"/>
      <c r="I79" s="105"/>
      <c r="J79" s="105"/>
      <c r="K79" s="105">
        <f t="shared" si="1"/>
        <v>77</v>
      </c>
      <c r="L79" s="105"/>
      <c r="M79" s="105"/>
      <c r="N79" s="105" t="str">
        <f>IF('Fiche Personnage'!$B$5="","",IF(N78="","",IF(OR(CONCATENATE(OFFSET($B$1,MATCH('Fiche Personnage'!$B$5,$A$2:$A$1000,0)+K79,-1))='Fiche Personnage'!$B$5,CONCATENATE(OFFSET($B$1,MATCH('Fiche Personnage'!$B$5,$A$2:$A$1000,0)+K79,-1))=""),CONCATENATE(OFFSET($B$1,MATCH('Fiche Personnage'!$B$5,$A$2:$A$1000,0)+K79,2)),"")))</f>
        <v/>
      </c>
      <c r="O79" s="105" t="str">
        <f>IF('Fiche Personnage'!$B$5="","",IF($N78="","",IF(OR(CONCATENATE(OFFSET($B$1,MATCH('Fiche Personnage'!$B$5,$A$2:$A$1000,0)+$K79,-1))='Fiche Personnage'!$B$5,CONCATENATE(OFFSET($B$1,MATCH('Fiche Personnage'!$B$5,$A$2:$A$1000,0)+$K79,-1))=""),CONCATENATE(OFFSET($B$1,MATCH('Fiche Personnage'!$B$5,$A$2:$A$1000,0)+$K79,3)),"")))</f>
        <v/>
      </c>
      <c r="P79" s="105"/>
      <c r="Q79" s="105"/>
      <c r="R79" s="105"/>
      <c r="S79" s="105"/>
      <c r="T79" s="105"/>
      <c r="U79" s="105"/>
      <c r="V79" s="105"/>
      <c r="W79" s="105"/>
      <c r="X79" s="105"/>
      <c r="Y79" s="105"/>
      <c r="Z79" s="105"/>
    </row>
    <row r="80">
      <c r="A80" s="105"/>
      <c r="B80" s="105"/>
      <c r="C80" s="105"/>
      <c r="D80" s="105"/>
      <c r="E80" s="105"/>
      <c r="F80" s="105"/>
      <c r="G80" s="105"/>
      <c r="H80" s="105"/>
      <c r="I80" s="105"/>
      <c r="J80" s="105"/>
      <c r="K80" s="105">
        <f t="shared" si="1"/>
        <v>78</v>
      </c>
      <c r="L80" s="105"/>
      <c r="M80" s="105"/>
      <c r="N80" s="105" t="str">
        <f>IF('Fiche Personnage'!$B$5="","",IF(N79="","",IF(OR(CONCATENATE(OFFSET($B$1,MATCH('Fiche Personnage'!$B$5,$A$2:$A$1000,0)+K80,-1))='Fiche Personnage'!$B$5,CONCATENATE(OFFSET($B$1,MATCH('Fiche Personnage'!$B$5,$A$2:$A$1000,0)+K80,-1))=""),CONCATENATE(OFFSET($B$1,MATCH('Fiche Personnage'!$B$5,$A$2:$A$1000,0)+K80,2)),"")))</f>
        <v/>
      </c>
      <c r="O80" s="105" t="str">
        <f>IF('Fiche Personnage'!$B$5="","",IF($N79="","",IF(OR(CONCATENATE(OFFSET($B$1,MATCH('Fiche Personnage'!$B$5,$A$2:$A$1000,0)+$K80,-1))='Fiche Personnage'!$B$5,CONCATENATE(OFFSET($B$1,MATCH('Fiche Personnage'!$B$5,$A$2:$A$1000,0)+$K80,-1))=""),CONCATENATE(OFFSET($B$1,MATCH('Fiche Personnage'!$B$5,$A$2:$A$1000,0)+$K80,3)),"")))</f>
        <v/>
      </c>
      <c r="P80" s="105"/>
      <c r="Q80" s="105"/>
      <c r="R80" s="105"/>
      <c r="S80" s="105"/>
      <c r="T80" s="105"/>
      <c r="U80" s="105"/>
      <c r="V80" s="105"/>
      <c r="W80" s="105"/>
      <c r="X80" s="105"/>
      <c r="Y80" s="105"/>
      <c r="Z80" s="105"/>
    </row>
    <row r="81">
      <c r="A81" s="105"/>
      <c r="B81" s="105"/>
      <c r="C81" s="105"/>
      <c r="D81" s="105"/>
      <c r="E81" s="105"/>
      <c r="F81" s="105"/>
      <c r="G81" s="105"/>
      <c r="H81" s="105"/>
      <c r="I81" s="105"/>
      <c r="J81" s="105"/>
      <c r="K81" s="105">
        <f t="shared" si="1"/>
        <v>79</v>
      </c>
      <c r="L81" s="105"/>
      <c r="M81" s="105"/>
      <c r="N81" s="105" t="str">
        <f>IF('Fiche Personnage'!$B$5="","",IF(N80="","",IF(OR(CONCATENATE(OFFSET($B$1,MATCH('Fiche Personnage'!$B$5,$A$2:$A$1000,0)+K81,-1))='Fiche Personnage'!$B$5,CONCATENATE(OFFSET($B$1,MATCH('Fiche Personnage'!$B$5,$A$2:$A$1000,0)+K81,-1))=""),CONCATENATE(OFFSET($B$1,MATCH('Fiche Personnage'!$B$5,$A$2:$A$1000,0)+K81,2)),"")))</f>
        <v/>
      </c>
      <c r="O81" s="105" t="str">
        <f>IF('Fiche Personnage'!$B$5="","",IF($N80="","",IF(OR(CONCATENATE(OFFSET($B$1,MATCH('Fiche Personnage'!$B$5,$A$2:$A$1000,0)+$K81,-1))='Fiche Personnage'!$B$5,CONCATENATE(OFFSET($B$1,MATCH('Fiche Personnage'!$B$5,$A$2:$A$1000,0)+$K81,-1))=""),CONCATENATE(OFFSET($B$1,MATCH('Fiche Personnage'!$B$5,$A$2:$A$1000,0)+$K81,3)),"")))</f>
        <v/>
      </c>
      <c r="P81" s="105"/>
      <c r="Q81" s="105"/>
      <c r="R81" s="105"/>
      <c r="S81" s="105"/>
      <c r="T81" s="105"/>
      <c r="U81" s="105"/>
      <c r="V81" s="105"/>
      <c r="W81" s="105"/>
      <c r="X81" s="105"/>
      <c r="Y81" s="105"/>
      <c r="Z81" s="105"/>
    </row>
    <row r="82">
      <c r="A82" s="105"/>
      <c r="B82" s="105"/>
      <c r="C82" s="105"/>
      <c r="D82" s="105"/>
      <c r="E82" s="105"/>
      <c r="F82" s="105"/>
      <c r="G82" s="105"/>
      <c r="H82" s="105"/>
      <c r="I82" s="105"/>
      <c r="J82" s="105"/>
      <c r="K82" s="105">
        <f t="shared" si="1"/>
        <v>80</v>
      </c>
      <c r="L82" s="105"/>
      <c r="M82" s="105"/>
      <c r="N82" s="105" t="str">
        <f>IF('Fiche Personnage'!$B$5="","",IF(N81="","",IF(OR(CONCATENATE(OFFSET($B$1,MATCH('Fiche Personnage'!$B$5,$A$2:$A$1000,0)+K82,-1))='Fiche Personnage'!$B$5,CONCATENATE(OFFSET($B$1,MATCH('Fiche Personnage'!$B$5,$A$2:$A$1000,0)+K82,-1))=""),CONCATENATE(OFFSET($B$1,MATCH('Fiche Personnage'!$B$5,$A$2:$A$1000,0)+K82,2)),"")))</f>
        <v/>
      </c>
      <c r="O82" s="105" t="str">
        <f>IF('Fiche Personnage'!$B$5="","",IF($N81="","",IF(OR(CONCATENATE(OFFSET($B$1,MATCH('Fiche Personnage'!$B$5,$A$2:$A$1000,0)+$K82,-1))='Fiche Personnage'!$B$5,CONCATENATE(OFFSET($B$1,MATCH('Fiche Personnage'!$B$5,$A$2:$A$1000,0)+$K82,-1))=""),CONCATENATE(OFFSET($B$1,MATCH('Fiche Personnage'!$B$5,$A$2:$A$1000,0)+$K82,3)),"")))</f>
        <v/>
      </c>
      <c r="P82" s="105"/>
      <c r="Q82" s="105"/>
      <c r="R82" s="105"/>
      <c r="S82" s="105"/>
      <c r="T82" s="105"/>
      <c r="U82" s="105"/>
      <c r="V82" s="105"/>
      <c r="W82" s="105"/>
      <c r="X82" s="105"/>
      <c r="Y82" s="105"/>
      <c r="Z82" s="105"/>
    </row>
    <row r="83">
      <c r="A83" s="105"/>
      <c r="B83" s="105"/>
      <c r="C83" s="105"/>
      <c r="D83" s="105"/>
      <c r="E83" s="105"/>
      <c r="F83" s="105"/>
      <c r="G83" s="105"/>
      <c r="H83" s="105"/>
      <c r="I83" s="105"/>
      <c r="J83" s="105"/>
      <c r="K83" s="105">
        <f t="shared" si="1"/>
        <v>81</v>
      </c>
      <c r="L83" s="105"/>
      <c r="M83" s="105"/>
      <c r="N83" s="105" t="str">
        <f>IF('Fiche Personnage'!$B$5="","",IF(N82="","",IF(OR(CONCATENATE(OFFSET($B$1,MATCH('Fiche Personnage'!$B$5,$A$2:$A$1000,0)+K83,-1))='Fiche Personnage'!$B$5,CONCATENATE(OFFSET($B$1,MATCH('Fiche Personnage'!$B$5,$A$2:$A$1000,0)+K83,-1))=""),CONCATENATE(OFFSET($B$1,MATCH('Fiche Personnage'!$B$5,$A$2:$A$1000,0)+K83,2)),"")))</f>
        <v/>
      </c>
      <c r="O83" s="105" t="str">
        <f>IF('Fiche Personnage'!$B$5="","",IF($N82="","",IF(OR(CONCATENATE(OFFSET($B$1,MATCH('Fiche Personnage'!$B$5,$A$2:$A$1000,0)+$K83,-1))='Fiche Personnage'!$B$5,CONCATENATE(OFFSET($B$1,MATCH('Fiche Personnage'!$B$5,$A$2:$A$1000,0)+$K83,-1))=""),CONCATENATE(OFFSET($B$1,MATCH('Fiche Personnage'!$B$5,$A$2:$A$1000,0)+$K83,3)),"")))</f>
        <v/>
      </c>
      <c r="P83" s="105"/>
      <c r="Q83" s="105"/>
      <c r="R83" s="105"/>
      <c r="S83" s="105"/>
      <c r="T83" s="105"/>
      <c r="U83" s="105"/>
      <c r="V83" s="105"/>
      <c r="W83" s="105"/>
      <c r="X83" s="105"/>
      <c r="Y83" s="105"/>
      <c r="Z83" s="105"/>
    </row>
    <row r="84">
      <c r="A84" s="105"/>
      <c r="B84" s="105"/>
      <c r="C84" s="105"/>
      <c r="D84" s="105"/>
      <c r="E84" s="105"/>
      <c r="F84" s="105"/>
      <c r="G84" s="105"/>
      <c r="H84" s="105"/>
      <c r="I84" s="105"/>
      <c r="J84" s="105"/>
      <c r="K84" s="105">
        <f t="shared" si="1"/>
        <v>82</v>
      </c>
      <c r="L84" s="105"/>
      <c r="M84" s="105"/>
      <c r="N84" s="105" t="str">
        <f>IF('Fiche Personnage'!$B$5="","",IF(N83="","",IF(OR(CONCATENATE(OFFSET($B$1,MATCH('Fiche Personnage'!$B$5,$A$2:$A$1000,0)+K84,-1))='Fiche Personnage'!$B$5,CONCATENATE(OFFSET($B$1,MATCH('Fiche Personnage'!$B$5,$A$2:$A$1000,0)+K84,-1))=""),CONCATENATE(OFFSET($B$1,MATCH('Fiche Personnage'!$B$5,$A$2:$A$1000,0)+K84,2)),"")))</f>
        <v/>
      </c>
      <c r="O84" s="105" t="str">
        <f>IF('Fiche Personnage'!$B$5="","",IF($N83="","",IF(OR(CONCATENATE(OFFSET($B$1,MATCH('Fiche Personnage'!$B$5,$A$2:$A$1000,0)+$K84,-1))='Fiche Personnage'!$B$5,CONCATENATE(OFFSET($B$1,MATCH('Fiche Personnage'!$B$5,$A$2:$A$1000,0)+$K84,-1))=""),CONCATENATE(OFFSET($B$1,MATCH('Fiche Personnage'!$B$5,$A$2:$A$1000,0)+$K84,3)),"")))</f>
        <v/>
      </c>
      <c r="P84" s="105"/>
      <c r="Q84" s="105"/>
      <c r="R84" s="105"/>
      <c r="S84" s="105"/>
      <c r="T84" s="105"/>
      <c r="U84" s="105"/>
      <c r="V84" s="105"/>
      <c r="W84" s="105"/>
      <c r="X84" s="105"/>
      <c r="Y84" s="105"/>
      <c r="Z84" s="105"/>
    </row>
    <row r="85">
      <c r="A85" s="105"/>
      <c r="B85" s="105"/>
      <c r="C85" s="105"/>
      <c r="D85" s="105"/>
      <c r="E85" s="105"/>
      <c r="F85" s="105"/>
      <c r="G85" s="105"/>
      <c r="H85" s="105"/>
      <c r="I85" s="105"/>
      <c r="J85" s="105"/>
      <c r="K85" s="105">
        <f t="shared" si="1"/>
        <v>83</v>
      </c>
      <c r="L85" s="105"/>
      <c r="M85" s="105"/>
      <c r="N85" s="105" t="str">
        <f>IF('Fiche Personnage'!$B$5="","",IF(N84="","",IF(OR(CONCATENATE(OFFSET($B$1,MATCH('Fiche Personnage'!$B$5,$A$2:$A$1000,0)+K85,-1))='Fiche Personnage'!$B$5,CONCATENATE(OFFSET($B$1,MATCH('Fiche Personnage'!$B$5,$A$2:$A$1000,0)+K85,-1))=""),CONCATENATE(OFFSET($B$1,MATCH('Fiche Personnage'!$B$5,$A$2:$A$1000,0)+K85,2)),"")))</f>
        <v/>
      </c>
      <c r="O85" s="105" t="str">
        <f>IF('Fiche Personnage'!$B$5="","",IF($N84="","",IF(OR(CONCATENATE(OFFSET($B$1,MATCH('Fiche Personnage'!$B$5,$A$2:$A$1000,0)+$K85,-1))='Fiche Personnage'!$B$5,CONCATENATE(OFFSET($B$1,MATCH('Fiche Personnage'!$B$5,$A$2:$A$1000,0)+$K85,-1))=""),CONCATENATE(OFFSET($B$1,MATCH('Fiche Personnage'!$B$5,$A$2:$A$1000,0)+$K85,3)),"")))</f>
        <v/>
      </c>
      <c r="P85" s="105"/>
      <c r="Q85" s="105"/>
      <c r="R85" s="105"/>
      <c r="S85" s="105"/>
      <c r="T85" s="105"/>
      <c r="U85" s="105"/>
      <c r="V85" s="105"/>
      <c r="W85" s="105"/>
      <c r="X85" s="105"/>
      <c r="Y85" s="105"/>
      <c r="Z85" s="105"/>
    </row>
    <row r="86">
      <c r="A86" s="105"/>
      <c r="B86" s="105"/>
      <c r="C86" s="105"/>
      <c r="D86" s="105"/>
      <c r="E86" s="105"/>
      <c r="F86" s="105"/>
      <c r="G86" s="105"/>
      <c r="H86" s="105"/>
      <c r="I86" s="105"/>
      <c r="J86" s="105"/>
      <c r="K86" s="105">
        <f t="shared" si="1"/>
        <v>84</v>
      </c>
      <c r="L86" s="105"/>
      <c r="M86" s="105"/>
      <c r="N86" s="105" t="str">
        <f>IF('Fiche Personnage'!$B$5="","",IF(N85="","",IF(OR(CONCATENATE(OFFSET($B$1,MATCH('Fiche Personnage'!$B$5,$A$2:$A$1000,0)+K86,-1))='Fiche Personnage'!$B$5,CONCATENATE(OFFSET($B$1,MATCH('Fiche Personnage'!$B$5,$A$2:$A$1000,0)+K86,-1))=""),CONCATENATE(OFFSET($B$1,MATCH('Fiche Personnage'!$B$5,$A$2:$A$1000,0)+K86,2)),"")))</f>
        <v/>
      </c>
      <c r="O86" s="105" t="str">
        <f>IF('Fiche Personnage'!$B$5="","",IF($N85="","",IF(OR(CONCATENATE(OFFSET($B$1,MATCH('Fiche Personnage'!$B$5,$A$2:$A$1000,0)+$K86,-1))='Fiche Personnage'!$B$5,CONCATENATE(OFFSET($B$1,MATCH('Fiche Personnage'!$B$5,$A$2:$A$1000,0)+$K86,-1))=""),CONCATENATE(OFFSET($B$1,MATCH('Fiche Personnage'!$B$5,$A$2:$A$1000,0)+$K86,3)),"")))</f>
        <v/>
      </c>
      <c r="P86" s="105"/>
      <c r="Q86" s="105"/>
      <c r="R86" s="105"/>
      <c r="S86" s="105"/>
      <c r="T86" s="105"/>
      <c r="U86" s="105"/>
      <c r="V86" s="105"/>
      <c r="W86" s="105"/>
      <c r="X86" s="105"/>
      <c r="Y86" s="105"/>
      <c r="Z86" s="105"/>
    </row>
    <row r="87">
      <c r="A87" s="105"/>
      <c r="B87" s="105"/>
      <c r="C87" s="105"/>
      <c r="D87" s="105"/>
      <c r="E87" s="105"/>
      <c r="F87" s="105"/>
      <c r="G87" s="105"/>
      <c r="H87" s="105"/>
      <c r="I87" s="105"/>
      <c r="J87" s="105"/>
      <c r="K87" s="105">
        <f t="shared" si="1"/>
        <v>85</v>
      </c>
      <c r="L87" s="105"/>
      <c r="M87" s="105"/>
      <c r="N87" s="105" t="str">
        <f>IF('Fiche Personnage'!$B$5="","",IF(N86="","",IF(OR(CONCATENATE(OFFSET($B$1,MATCH('Fiche Personnage'!$B$5,$A$2:$A$1000,0)+K87,-1))='Fiche Personnage'!$B$5,CONCATENATE(OFFSET($B$1,MATCH('Fiche Personnage'!$B$5,$A$2:$A$1000,0)+K87,-1))=""),CONCATENATE(OFFSET($B$1,MATCH('Fiche Personnage'!$B$5,$A$2:$A$1000,0)+K87,2)),"")))</f>
        <v/>
      </c>
      <c r="O87" s="105" t="str">
        <f>IF('Fiche Personnage'!$B$5="","",IF($N86="","",IF(OR(CONCATENATE(OFFSET($B$1,MATCH('Fiche Personnage'!$B$5,$A$2:$A$1000,0)+$K87,-1))='Fiche Personnage'!$B$5,CONCATENATE(OFFSET($B$1,MATCH('Fiche Personnage'!$B$5,$A$2:$A$1000,0)+$K87,-1))=""),CONCATENATE(OFFSET($B$1,MATCH('Fiche Personnage'!$B$5,$A$2:$A$1000,0)+$K87,3)),"")))</f>
        <v/>
      </c>
      <c r="P87" s="105"/>
      <c r="Q87" s="105"/>
      <c r="R87" s="105"/>
      <c r="S87" s="105"/>
      <c r="T87" s="105"/>
      <c r="U87" s="105"/>
      <c r="V87" s="105"/>
      <c r="W87" s="105"/>
      <c r="X87" s="105"/>
      <c r="Y87" s="105"/>
      <c r="Z87" s="105"/>
    </row>
    <row r="88">
      <c r="A88" s="105"/>
      <c r="B88" s="105"/>
      <c r="C88" s="105"/>
      <c r="D88" s="105"/>
      <c r="E88" s="105"/>
      <c r="F88" s="105"/>
      <c r="G88" s="105"/>
      <c r="H88" s="105"/>
      <c r="I88" s="105"/>
      <c r="J88" s="105"/>
      <c r="K88" s="105">
        <f t="shared" si="1"/>
        <v>86</v>
      </c>
      <c r="L88" s="105"/>
      <c r="M88" s="105"/>
      <c r="N88" s="105" t="str">
        <f>IF('Fiche Personnage'!$B$5="","",IF(N87="","",IF(OR(CONCATENATE(OFFSET($B$1,MATCH('Fiche Personnage'!$B$5,$A$2:$A$1000,0)+K88,-1))='Fiche Personnage'!$B$5,CONCATENATE(OFFSET($B$1,MATCH('Fiche Personnage'!$B$5,$A$2:$A$1000,0)+K88,-1))=""),CONCATENATE(OFFSET($B$1,MATCH('Fiche Personnage'!$B$5,$A$2:$A$1000,0)+K88,2)),"")))</f>
        <v/>
      </c>
      <c r="O88" s="105" t="str">
        <f>IF('Fiche Personnage'!$B$5="","",IF($N87="","",IF(OR(CONCATENATE(OFFSET($B$1,MATCH('Fiche Personnage'!$B$5,$A$2:$A$1000,0)+$K88,-1))='Fiche Personnage'!$B$5,CONCATENATE(OFFSET($B$1,MATCH('Fiche Personnage'!$B$5,$A$2:$A$1000,0)+$K88,-1))=""),CONCATENATE(OFFSET($B$1,MATCH('Fiche Personnage'!$B$5,$A$2:$A$1000,0)+$K88,3)),"")))</f>
        <v/>
      </c>
      <c r="P88" s="105"/>
      <c r="Q88" s="105"/>
      <c r="R88" s="105"/>
      <c r="S88" s="105"/>
      <c r="T88" s="105"/>
      <c r="U88" s="105"/>
      <c r="V88" s="105"/>
      <c r="W88" s="105"/>
      <c r="X88" s="105"/>
      <c r="Y88" s="105"/>
      <c r="Z88" s="105"/>
    </row>
    <row r="89">
      <c r="A89" s="105"/>
      <c r="B89" s="105"/>
      <c r="C89" s="105"/>
      <c r="D89" s="105"/>
      <c r="E89" s="105"/>
      <c r="F89" s="105"/>
      <c r="G89" s="105"/>
      <c r="H89" s="105"/>
      <c r="I89" s="105"/>
      <c r="J89" s="105"/>
      <c r="K89" s="105">
        <f t="shared" si="1"/>
        <v>87</v>
      </c>
      <c r="L89" s="105"/>
      <c r="M89" s="105"/>
      <c r="N89" s="105" t="str">
        <f>IF('Fiche Personnage'!$B$5="","",IF(N88="","",IF(OR(CONCATENATE(OFFSET($B$1,MATCH('Fiche Personnage'!$B$5,$A$2:$A$1000,0)+K89,-1))='Fiche Personnage'!$B$5,CONCATENATE(OFFSET($B$1,MATCH('Fiche Personnage'!$B$5,$A$2:$A$1000,0)+K89,-1))=""),CONCATENATE(OFFSET($B$1,MATCH('Fiche Personnage'!$B$5,$A$2:$A$1000,0)+K89,2)),"")))</f>
        <v/>
      </c>
      <c r="O89" s="105" t="str">
        <f>IF('Fiche Personnage'!$B$5="","",IF($N88="","",IF(OR(CONCATENATE(OFFSET($B$1,MATCH('Fiche Personnage'!$B$5,$A$2:$A$1000,0)+$K89,-1))='Fiche Personnage'!$B$5,CONCATENATE(OFFSET($B$1,MATCH('Fiche Personnage'!$B$5,$A$2:$A$1000,0)+$K89,-1))=""),CONCATENATE(OFFSET($B$1,MATCH('Fiche Personnage'!$B$5,$A$2:$A$1000,0)+$K89,3)),"")))</f>
        <v/>
      </c>
      <c r="P89" s="105"/>
      <c r="Q89" s="105"/>
      <c r="R89" s="105"/>
      <c r="S89" s="105"/>
      <c r="T89" s="105"/>
      <c r="U89" s="105"/>
      <c r="V89" s="105"/>
      <c r="W89" s="105"/>
      <c r="X89" s="105"/>
      <c r="Y89" s="105"/>
      <c r="Z89" s="105"/>
    </row>
    <row r="90">
      <c r="A90" s="105"/>
      <c r="B90" s="105"/>
      <c r="C90" s="105"/>
      <c r="D90" s="105"/>
      <c r="E90" s="105"/>
      <c r="F90" s="105"/>
      <c r="G90" s="105"/>
      <c r="H90" s="105"/>
      <c r="I90" s="105"/>
      <c r="J90" s="105"/>
      <c r="K90" s="105">
        <f t="shared" si="1"/>
        <v>88</v>
      </c>
      <c r="L90" s="105"/>
      <c r="M90" s="105"/>
      <c r="N90" s="105" t="str">
        <f>IF('Fiche Personnage'!$B$5="","",IF(N89="","",IF(OR(CONCATENATE(OFFSET($B$1,MATCH('Fiche Personnage'!$B$5,$A$2:$A$1000,0)+K90,-1))='Fiche Personnage'!$B$5,CONCATENATE(OFFSET($B$1,MATCH('Fiche Personnage'!$B$5,$A$2:$A$1000,0)+K90,-1))=""),CONCATENATE(OFFSET($B$1,MATCH('Fiche Personnage'!$B$5,$A$2:$A$1000,0)+K90,2)),"")))</f>
        <v/>
      </c>
      <c r="O90" s="105" t="str">
        <f>IF('Fiche Personnage'!$B$5="","",IF($N89="","",IF(OR(CONCATENATE(OFFSET($B$1,MATCH('Fiche Personnage'!$B$5,$A$2:$A$1000,0)+$K90,-1))='Fiche Personnage'!$B$5,CONCATENATE(OFFSET($B$1,MATCH('Fiche Personnage'!$B$5,$A$2:$A$1000,0)+$K90,-1))=""),CONCATENATE(OFFSET($B$1,MATCH('Fiche Personnage'!$B$5,$A$2:$A$1000,0)+$K90,3)),"")))</f>
        <v/>
      </c>
      <c r="P90" s="105"/>
      <c r="Q90" s="105"/>
      <c r="R90" s="105"/>
      <c r="S90" s="105"/>
      <c r="T90" s="105"/>
      <c r="U90" s="105"/>
      <c r="V90" s="105"/>
      <c r="W90" s="105"/>
      <c r="X90" s="105"/>
      <c r="Y90" s="105"/>
      <c r="Z90" s="105"/>
    </row>
    <row r="91">
      <c r="A91" s="105"/>
      <c r="B91" s="105"/>
      <c r="C91" s="105"/>
      <c r="D91" s="105"/>
      <c r="E91" s="105"/>
      <c r="F91" s="105"/>
      <c r="G91" s="105"/>
      <c r="H91" s="105"/>
      <c r="I91" s="105"/>
      <c r="J91" s="105"/>
      <c r="K91" s="105">
        <f t="shared" si="1"/>
        <v>89</v>
      </c>
      <c r="L91" s="105"/>
      <c r="M91" s="105"/>
      <c r="N91" s="105" t="str">
        <f>IF('Fiche Personnage'!$B$5="","",IF(N90="","",IF(OR(CONCATENATE(OFFSET($B$1,MATCH('Fiche Personnage'!$B$5,$A$2:$A$1000,0)+K91,-1))='Fiche Personnage'!$B$5,CONCATENATE(OFFSET($B$1,MATCH('Fiche Personnage'!$B$5,$A$2:$A$1000,0)+K91,-1))=""),CONCATENATE(OFFSET($B$1,MATCH('Fiche Personnage'!$B$5,$A$2:$A$1000,0)+K91,2)),"")))</f>
        <v/>
      </c>
      <c r="O91" s="105" t="str">
        <f>IF('Fiche Personnage'!$B$5="","",IF($N90="","",IF(OR(CONCATENATE(OFFSET($B$1,MATCH('Fiche Personnage'!$B$5,$A$2:$A$1000,0)+$K91,-1))='Fiche Personnage'!$B$5,CONCATENATE(OFFSET($B$1,MATCH('Fiche Personnage'!$B$5,$A$2:$A$1000,0)+$K91,-1))=""),CONCATENATE(OFFSET($B$1,MATCH('Fiche Personnage'!$B$5,$A$2:$A$1000,0)+$K91,3)),"")))</f>
        <v/>
      </c>
      <c r="P91" s="105"/>
      <c r="Q91" s="105"/>
      <c r="R91" s="105"/>
      <c r="S91" s="105"/>
      <c r="T91" s="105"/>
      <c r="U91" s="105"/>
      <c r="V91" s="105"/>
      <c r="W91" s="105"/>
      <c r="X91" s="105"/>
      <c r="Y91" s="105"/>
      <c r="Z91" s="105"/>
    </row>
    <row r="92">
      <c r="A92" s="105"/>
      <c r="B92" s="105"/>
      <c r="C92" s="105"/>
      <c r="D92" s="105"/>
      <c r="E92" s="105"/>
      <c r="F92" s="105"/>
      <c r="G92" s="105"/>
      <c r="H92" s="105"/>
      <c r="I92" s="105"/>
      <c r="J92" s="105"/>
      <c r="K92" s="105">
        <f t="shared" si="1"/>
        <v>90</v>
      </c>
      <c r="L92" s="105"/>
      <c r="M92" s="105"/>
      <c r="N92" s="105" t="str">
        <f>IF('Fiche Personnage'!$B$5="","",IF(N91="","",IF(OR(CONCATENATE(OFFSET($B$1,MATCH('Fiche Personnage'!$B$5,$A$2:$A$1000,0)+K92,-1))='Fiche Personnage'!$B$5,CONCATENATE(OFFSET($B$1,MATCH('Fiche Personnage'!$B$5,$A$2:$A$1000,0)+K92,-1))=""),CONCATENATE(OFFSET($B$1,MATCH('Fiche Personnage'!$B$5,$A$2:$A$1000,0)+K92,2)),"")))</f>
        <v/>
      </c>
      <c r="O92" s="105" t="str">
        <f>IF('Fiche Personnage'!$B$5="","",IF($N91="","",IF(OR(CONCATENATE(OFFSET($B$1,MATCH('Fiche Personnage'!$B$5,$A$2:$A$1000,0)+$K92,-1))='Fiche Personnage'!$B$5,CONCATENATE(OFFSET($B$1,MATCH('Fiche Personnage'!$B$5,$A$2:$A$1000,0)+$K92,-1))=""),CONCATENATE(OFFSET($B$1,MATCH('Fiche Personnage'!$B$5,$A$2:$A$1000,0)+$K92,3)),"")))</f>
        <v/>
      </c>
      <c r="P92" s="105"/>
      <c r="Q92" s="105"/>
      <c r="R92" s="105"/>
      <c r="S92" s="105"/>
      <c r="T92" s="105"/>
      <c r="U92" s="105"/>
      <c r="V92" s="105"/>
      <c r="W92" s="105"/>
      <c r="X92" s="105"/>
      <c r="Y92" s="105"/>
      <c r="Z92" s="105"/>
    </row>
    <row r="93">
      <c r="A93" s="105"/>
      <c r="B93" s="105"/>
      <c r="C93" s="105"/>
      <c r="D93" s="105"/>
      <c r="E93" s="105"/>
      <c r="F93" s="105"/>
      <c r="G93" s="105"/>
      <c r="H93" s="105"/>
      <c r="I93" s="105"/>
      <c r="J93" s="105"/>
      <c r="K93" s="105">
        <f t="shared" si="1"/>
        <v>91</v>
      </c>
      <c r="L93" s="105"/>
      <c r="M93" s="105"/>
      <c r="N93" s="105" t="str">
        <f>IF('Fiche Personnage'!$B$5="","",IF(N92="","",IF(OR(CONCATENATE(OFFSET($B$1,MATCH('Fiche Personnage'!$B$5,$A$2:$A$1000,0)+K93,-1))='Fiche Personnage'!$B$5,CONCATENATE(OFFSET($B$1,MATCH('Fiche Personnage'!$B$5,$A$2:$A$1000,0)+K93,-1))=""),CONCATENATE(OFFSET($B$1,MATCH('Fiche Personnage'!$B$5,$A$2:$A$1000,0)+K93,2)),"")))</f>
        <v/>
      </c>
      <c r="O93" s="105" t="str">
        <f>IF('Fiche Personnage'!$B$5="","",IF($N92="","",IF(OR(CONCATENATE(OFFSET($B$1,MATCH('Fiche Personnage'!$B$5,$A$2:$A$1000,0)+$K93,-1))='Fiche Personnage'!$B$5,CONCATENATE(OFFSET($B$1,MATCH('Fiche Personnage'!$B$5,$A$2:$A$1000,0)+$K93,-1))=""),CONCATENATE(OFFSET($B$1,MATCH('Fiche Personnage'!$B$5,$A$2:$A$1000,0)+$K93,3)),"")))</f>
        <v/>
      </c>
      <c r="P93" s="105"/>
      <c r="Q93" s="105"/>
      <c r="R93" s="105"/>
      <c r="S93" s="105"/>
      <c r="T93" s="105"/>
      <c r="U93" s="105"/>
      <c r="V93" s="105"/>
      <c r="W93" s="105"/>
      <c r="X93" s="105"/>
      <c r="Y93" s="105"/>
      <c r="Z93" s="105"/>
    </row>
    <row r="94">
      <c r="A94" s="105"/>
      <c r="B94" s="105"/>
      <c r="C94" s="105"/>
      <c r="D94" s="105"/>
      <c r="E94" s="105"/>
      <c r="F94" s="105"/>
      <c r="G94" s="105"/>
      <c r="H94" s="105"/>
      <c r="I94" s="105"/>
      <c r="J94" s="105"/>
      <c r="K94" s="105">
        <f t="shared" si="1"/>
        <v>92</v>
      </c>
      <c r="L94" s="105"/>
      <c r="M94" s="105"/>
      <c r="N94" s="105" t="str">
        <f>IF('Fiche Personnage'!$B$5="","",IF(N93="","",IF(OR(CONCATENATE(OFFSET($B$1,MATCH('Fiche Personnage'!$B$5,$A$2:$A$1000,0)+K94,-1))='Fiche Personnage'!$B$5,CONCATENATE(OFFSET($B$1,MATCH('Fiche Personnage'!$B$5,$A$2:$A$1000,0)+K94,-1))=""),CONCATENATE(OFFSET($B$1,MATCH('Fiche Personnage'!$B$5,$A$2:$A$1000,0)+K94,2)),"")))</f>
        <v/>
      </c>
      <c r="O94" s="105" t="str">
        <f>IF('Fiche Personnage'!$B$5="","",IF($N93="","",IF(OR(CONCATENATE(OFFSET($B$1,MATCH('Fiche Personnage'!$B$5,$A$2:$A$1000,0)+$K94,-1))='Fiche Personnage'!$B$5,CONCATENATE(OFFSET($B$1,MATCH('Fiche Personnage'!$B$5,$A$2:$A$1000,0)+$K94,-1))=""),CONCATENATE(OFFSET($B$1,MATCH('Fiche Personnage'!$B$5,$A$2:$A$1000,0)+$K94,3)),"")))</f>
        <v/>
      </c>
      <c r="P94" s="105"/>
      <c r="Q94" s="105"/>
      <c r="R94" s="105"/>
      <c r="S94" s="105"/>
      <c r="T94" s="105"/>
      <c r="U94" s="105"/>
      <c r="V94" s="105"/>
      <c r="W94" s="105"/>
      <c r="X94" s="105"/>
      <c r="Y94" s="105"/>
      <c r="Z94" s="105"/>
    </row>
    <row r="95">
      <c r="A95" s="105"/>
      <c r="B95" s="105"/>
      <c r="C95" s="105"/>
      <c r="D95" s="105"/>
      <c r="E95" s="105"/>
      <c r="F95" s="105"/>
      <c r="G95" s="105"/>
      <c r="H95" s="105"/>
      <c r="I95" s="105"/>
      <c r="J95" s="105"/>
      <c r="K95" s="105">
        <f t="shared" si="1"/>
        <v>93</v>
      </c>
      <c r="L95" s="105"/>
      <c r="M95" s="105"/>
      <c r="N95" s="105" t="str">
        <f>IF('Fiche Personnage'!$B$5="","",IF(N94="","",IF(OR(CONCATENATE(OFFSET($B$1,MATCH('Fiche Personnage'!$B$5,$A$2:$A$1000,0)+K95,-1))='Fiche Personnage'!$B$5,CONCATENATE(OFFSET($B$1,MATCH('Fiche Personnage'!$B$5,$A$2:$A$1000,0)+K95,-1))=""),CONCATENATE(OFFSET($B$1,MATCH('Fiche Personnage'!$B$5,$A$2:$A$1000,0)+K95,2)),"")))</f>
        <v/>
      </c>
      <c r="O95" s="105" t="str">
        <f>IF('Fiche Personnage'!$B$5="","",IF($N94="","",IF(OR(CONCATENATE(OFFSET($B$1,MATCH('Fiche Personnage'!$B$5,$A$2:$A$1000,0)+$K95,-1))='Fiche Personnage'!$B$5,CONCATENATE(OFFSET($B$1,MATCH('Fiche Personnage'!$B$5,$A$2:$A$1000,0)+$K95,-1))=""),CONCATENATE(OFFSET($B$1,MATCH('Fiche Personnage'!$B$5,$A$2:$A$1000,0)+$K95,3)),"")))</f>
        <v/>
      </c>
      <c r="P95" s="105"/>
      <c r="Q95" s="105"/>
      <c r="R95" s="105"/>
      <c r="S95" s="105"/>
      <c r="T95" s="105"/>
      <c r="U95" s="105"/>
      <c r="V95" s="105"/>
      <c r="W95" s="105"/>
      <c r="X95" s="105"/>
      <c r="Y95" s="105"/>
      <c r="Z95" s="105"/>
    </row>
    <row r="96">
      <c r="A96" s="105"/>
      <c r="B96" s="105"/>
      <c r="C96" s="105"/>
      <c r="D96" s="105"/>
      <c r="E96" s="105"/>
      <c r="F96" s="105"/>
      <c r="G96" s="105"/>
      <c r="H96" s="105"/>
      <c r="I96" s="105"/>
      <c r="J96" s="105"/>
      <c r="K96" s="105">
        <f t="shared" si="1"/>
        <v>94</v>
      </c>
      <c r="L96" s="105"/>
      <c r="M96" s="105"/>
      <c r="N96" s="105" t="str">
        <f>IF('Fiche Personnage'!$B$5="","",IF(N95="","",IF(OR(CONCATENATE(OFFSET($B$1,MATCH('Fiche Personnage'!$B$5,$A$2:$A$1000,0)+K96,-1))='Fiche Personnage'!$B$5,CONCATENATE(OFFSET($B$1,MATCH('Fiche Personnage'!$B$5,$A$2:$A$1000,0)+K96,-1))=""),CONCATENATE(OFFSET($B$1,MATCH('Fiche Personnage'!$B$5,$A$2:$A$1000,0)+K96,2)),"")))</f>
        <v/>
      </c>
      <c r="O96" s="105" t="str">
        <f>IF('Fiche Personnage'!$B$5="","",IF($N95="","",IF(OR(CONCATENATE(OFFSET($B$1,MATCH('Fiche Personnage'!$B$5,$A$2:$A$1000,0)+$K96,-1))='Fiche Personnage'!$B$5,CONCATENATE(OFFSET($B$1,MATCH('Fiche Personnage'!$B$5,$A$2:$A$1000,0)+$K96,-1))=""),CONCATENATE(OFFSET($B$1,MATCH('Fiche Personnage'!$B$5,$A$2:$A$1000,0)+$K96,3)),"")))</f>
        <v/>
      </c>
      <c r="P96" s="105"/>
      <c r="Q96" s="105"/>
      <c r="R96" s="105"/>
      <c r="S96" s="105"/>
      <c r="T96" s="105"/>
      <c r="U96" s="105"/>
      <c r="V96" s="105"/>
      <c r="W96" s="105"/>
      <c r="X96" s="105"/>
      <c r="Y96" s="105"/>
      <c r="Z96" s="105"/>
    </row>
    <row r="97">
      <c r="A97" s="105"/>
      <c r="B97" s="105"/>
      <c r="C97" s="105"/>
      <c r="D97" s="105"/>
      <c r="E97" s="105"/>
      <c r="F97" s="105"/>
      <c r="G97" s="105"/>
      <c r="H97" s="105"/>
      <c r="I97" s="105"/>
      <c r="J97" s="105"/>
      <c r="K97" s="105">
        <f t="shared" si="1"/>
        <v>95</v>
      </c>
      <c r="L97" s="105"/>
      <c r="M97" s="105"/>
      <c r="N97" s="105" t="str">
        <f>IF('Fiche Personnage'!$B$5="","",IF(N96="","",IF(OR(CONCATENATE(OFFSET($B$1,MATCH('Fiche Personnage'!$B$5,$A$2:$A$1000,0)+K97,-1))='Fiche Personnage'!$B$5,CONCATENATE(OFFSET($B$1,MATCH('Fiche Personnage'!$B$5,$A$2:$A$1000,0)+K97,-1))=""),CONCATENATE(OFFSET($B$1,MATCH('Fiche Personnage'!$B$5,$A$2:$A$1000,0)+K97,2)),"")))</f>
        <v/>
      </c>
      <c r="O97" s="105" t="str">
        <f>IF('Fiche Personnage'!$B$5="","",IF($N96="","",IF(OR(CONCATENATE(OFFSET($B$1,MATCH('Fiche Personnage'!$B$5,$A$2:$A$1000,0)+$K97,-1))='Fiche Personnage'!$B$5,CONCATENATE(OFFSET($B$1,MATCH('Fiche Personnage'!$B$5,$A$2:$A$1000,0)+$K97,-1))=""),CONCATENATE(OFFSET($B$1,MATCH('Fiche Personnage'!$B$5,$A$2:$A$1000,0)+$K97,3)),"")))</f>
        <v/>
      </c>
      <c r="P97" s="105"/>
      <c r="Q97" s="105"/>
      <c r="R97" s="105"/>
      <c r="S97" s="105"/>
      <c r="T97" s="105"/>
      <c r="U97" s="105"/>
      <c r="V97" s="105"/>
      <c r="W97" s="105"/>
      <c r="X97" s="105"/>
      <c r="Y97" s="105"/>
      <c r="Z97" s="105"/>
    </row>
    <row r="98">
      <c r="A98" s="105"/>
      <c r="B98" s="105"/>
      <c r="C98" s="105"/>
      <c r="D98" s="105"/>
      <c r="E98" s="105"/>
      <c r="F98" s="105"/>
      <c r="G98" s="105"/>
      <c r="H98" s="105"/>
      <c r="I98" s="105"/>
      <c r="J98" s="105"/>
      <c r="K98" s="105">
        <f t="shared" si="1"/>
        <v>96</v>
      </c>
      <c r="L98" s="105"/>
      <c r="M98" s="105"/>
      <c r="N98" s="105" t="str">
        <f>IF('Fiche Personnage'!$B$5="","",IF(N97="","",IF(OR(CONCATENATE(OFFSET($B$1,MATCH('Fiche Personnage'!$B$5,$A$2:$A$1000,0)+K98,-1))='Fiche Personnage'!$B$5,CONCATENATE(OFFSET($B$1,MATCH('Fiche Personnage'!$B$5,$A$2:$A$1000,0)+K98,-1))=""),CONCATENATE(OFFSET($B$1,MATCH('Fiche Personnage'!$B$5,$A$2:$A$1000,0)+K98,2)),"")))</f>
        <v/>
      </c>
      <c r="O98" s="105" t="str">
        <f>IF('Fiche Personnage'!$B$5="","",IF($N97="","",IF(OR(CONCATENATE(OFFSET($B$1,MATCH('Fiche Personnage'!$B$5,$A$2:$A$1000,0)+$K98,-1))='Fiche Personnage'!$B$5,CONCATENATE(OFFSET($B$1,MATCH('Fiche Personnage'!$B$5,$A$2:$A$1000,0)+$K98,-1))=""),CONCATENATE(OFFSET($B$1,MATCH('Fiche Personnage'!$B$5,$A$2:$A$1000,0)+$K98,3)),"")))</f>
        <v/>
      </c>
      <c r="P98" s="105"/>
      <c r="Q98" s="105"/>
      <c r="R98" s="105"/>
      <c r="S98" s="105"/>
      <c r="T98" s="105"/>
      <c r="U98" s="105"/>
      <c r="V98" s="105"/>
      <c r="W98" s="105"/>
      <c r="X98" s="105"/>
      <c r="Y98" s="105"/>
      <c r="Z98" s="105"/>
    </row>
    <row r="99">
      <c r="A99" s="105"/>
      <c r="B99" s="105"/>
      <c r="C99" s="105"/>
      <c r="D99" s="105"/>
      <c r="E99" s="105"/>
      <c r="F99" s="105"/>
      <c r="G99" s="105"/>
      <c r="H99" s="105"/>
      <c r="I99" s="105"/>
      <c r="J99" s="105"/>
      <c r="K99" s="105">
        <f t="shared" si="1"/>
        <v>97</v>
      </c>
      <c r="L99" s="105"/>
      <c r="M99" s="105"/>
      <c r="N99" s="105" t="str">
        <f>IF('Fiche Personnage'!$B$5="","",IF(N98="","",IF(OR(CONCATENATE(OFFSET($B$1,MATCH('Fiche Personnage'!$B$5,$A$2:$A$1000,0)+K99,-1))='Fiche Personnage'!$B$5,CONCATENATE(OFFSET($B$1,MATCH('Fiche Personnage'!$B$5,$A$2:$A$1000,0)+K99,-1))=""),CONCATENATE(OFFSET($B$1,MATCH('Fiche Personnage'!$B$5,$A$2:$A$1000,0)+K99,2)),"")))</f>
        <v/>
      </c>
      <c r="O99" s="105" t="str">
        <f>IF('Fiche Personnage'!$B$5="","",IF($N98="","",IF(OR(CONCATENATE(OFFSET($B$1,MATCH('Fiche Personnage'!$B$5,$A$2:$A$1000,0)+$K99,-1))='Fiche Personnage'!$B$5,CONCATENATE(OFFSET($B$1,MATCH('Fiche Personnage'!$B$5,$A$2:$A$1000,0)+$K99,-1))=""),CONCATENATE(OFFSET($B$1,MATCH('Fiche Personnage'!$B$5,$A$2:$A$1000,0)+$K99,3)),"")))</f>
        <v/>
      </c>
      <c r="P99" s="105"/>
      <c r="Q99" s="105"/>
      <c r="R99" s="105"/>
      <c r="S99" s="105"/>
      <c r="T99" s="105"/>
      <c r="U99" s="105"/>
      <c r="V99" s="105"/>
      <c r="W99" s="105"/>
      <c r="X99" s="105"/>
      <c r="Y99" s="105"/>
      <c r="Z99" s="105"/>
    </row>
    <row r="100">
      <c r="A100" s="105"/>
      <c r="B100" s="105"/>
      <c r="C100" s="105"/>
      <c r="D100" s="105"/>
      <c r="E100" s="105"/>
      <c r="F100" s="105"/>
      <c r="G100" s="105"/>
      <c r="H100" s="105"/>
      <c r="I100" s="105"/>
      <c r="J100" s="105"/>
      <c r="K100" s="105">
        <f t="shared" si="1"/>
        <v>98</v>
      </c>
      <c r="L100" s="105"/>
      <c r="M100" s="105"/>
      <c r="N100" s="105" t="str">
        <f>IF('Fiche Personnage'!$B$5="","",IF(N99="","",IF(OR(CONCATENATE(OFFSET($B$1,MATCH('Fiche Personnage'!$B$5,$A$2:$A$1000,0)+K100,-1))='Fiche Personnage'!$B$5,CONCATENATE(OFFSET($B$1,MATCH('Fiche Personnage'!$B$5,$A$2:$A$1000,0)+K100,-1))=""),CONCATENATE(OFFSET($B$1,MATCH('Fiche Personnage'!$B$5,$A$2:$A$1000,0)+K100,2)),"")))</f>
        <v/>
      </c>
      <c r="O100" s="105" t="str">
        <f>IF('Fiche Personnage'!$B$5="","",IF($N99="","",IF(OR(CONCATENATE(OFFSET($B$1,MATCH('Fiche Personnage'!$B$5,$A$2:$A$1000,0)+$K100,-1))='Fiche Personnage'!$B$5,CONCATENATE(OFFSET($B$1,MATCH('Fiche Personnage'!$B$5,$A$2:$A$1000,0)+$K100,-1))=""),CONCATENATE(OFFSET($B$1,MATCH('Fiche Personnage'!$B$5,$A$2:$A$1000,0)+$K100,3)),"")))</f>
        <v/>
      </c>
      <c r="P100" s="105"/>
      <c r="Q100" s="105"/>
      <c r="R100" s="105"/>
      <c r="S100" s="105"/>
      <c r="T100" s="105"/>
      <c r="U100" s="105"/>
      <c r="V100" s="105"/>
      <c r="W100" s="105"/>
      <c r="X100" s="105"/>
      <c r="Y100" s="105"/>
      <c r="Z100" s="105"/>
    </row>
    <row r="101">
      <c r="A101" s="105"/>
      <c r="B101" s="105"/>
      <c r="C101" s="105"/>
      <c r="D101" s="105"/>
      <c r="E101" s="105"/>
      <c r="F101" s="105"/>
      <c r="G101" s="105"/>
      <c r="H101" s="105"/>
      <c r="I101" s="105"/>
      <c r="J101" s="105"/>
      <c r="K101" s="105">
        <f t="shared" si="1"/>
        <v>99</v>
      </c>
      <c r="L101" s="105"/>
      <c r="M101" s="105"/>
      <c r="N101" s="105" t="str">
        <f>IF('Fiche Personnage'!$B$5="","",IF(N100="","",IF(OR(CONCATENATE(OFFSET($B$1,MATCH('Fiche Personnage'!$B$5,$A$2:$A$1000,0)+K101,-1))='Fiche Personnage'!$B$5,CONCATENATE(OFFSET($B$1,MATCH('Fiche Personnage'!$B$5,$A$2:$A$1000,0)+K101,-1))=""),CONCATENATE(OFFSET($B$1,MATCH('Fiche Personnage'!$B$5,$A$2:$A$1000,0)+K101,2)),"")))</f>
        <v/>
      </c>
      <c r="O101" s="105" t="str">
        <f>IF('Fiche Personnage'!$B$5="","",IF($N100="","",IF(OR(CONCATENATE(OFFSET($B$1,MATCH('Fiche Personnage'!$B$5,$A$2:$A$1000,0)+$K101,-1))='Fiche Personnage'!$B$5,CONCATENATE(OFFSET($B$1,MATCH('Fiche Personnage'!$B$5,$A$2:$A$1000,0)+$K101,-1))=""),CONCATENATE(OFFSET($B$1,MATCH('Fiche Personnage'!$B$5,$A$2:$A$1000,0)+$K101,3)),"")))</f>
        <v/>
      </c>
      <c r="P101" s="105"/>
      <c r="Q101" s="105"/>
      <c r="R101" s="105"/>
      <c r="S101" s="105"/>
      <c r="T101" s="105"/>
      <c r="U101" s="105"/>
      <c r="V101" s="105"/>
      <c r="W101" s="105"/>
      <c r="X101" s="105"/>
      <c r="Y101" s="105"/>
      <c r="Z101" s="105"/>
    </row>
    <row r="102">
      <c r="A102" s="105"/>
      <c r="B102" s="105"/>
      <c r="C102" s="105"/>
      <c r="D102" s="105"/>
      <c r="E102" s="105"/>
      <c r="F102" s="105"/>
      <c r="G102" s="105"/>
      <c r="H102" s="105"/>
      <c r="I102" s="105"/>
      <c r="J102" s="105"/>
      <c r="K102" s="105">
        <f t="shared" si="1"/>
        <v>100</v>
      </c>
      <c r="L102" s="105"/>
      <c r="M102" s="105"/>
      <c r="N102" s="105" t="str">
        <f>IF('Fiche Personnage'!$B$5="","",IF(N101="","",IF(OR(CONCATENATE(OFFSET($B$1,MATCH('Fiche Personnage'!$B$5,$A$2:$A$1000,0)+K102,-1))='Fiche Personnage'!$B$5,CONCATENATE(OFFSET($B$1,MATCH('Fiche Personnage'!$B$5,$A$2:$A$1000,0)+K102,-1))=""),CONCATENATE(OFFSET($B$1,MATCH('Fiche Personnage'!$B$5,$A$2:$A$1000,0)+K102,2)),"")))</f>
        <v/>
      </c>
      <c r="O102" s="105" t="str">
        <f>IF('Fiche Personnage'!$B$5="","",IF($N101="","",IF(OR(CONCATENATE(OFFSET($B$1,MATCH('Fiche Personnage'!$B$5,$A$2:$A$1000,0)+$K102,-1))='Fiche Personnage'!$B$5,CONCATENATE(OFFSET($B$1,MATCH('Fiche Personnage'!$B$5,$A$2:$A$1000,0)+$K102,-1))=""),CONCATENATE(OFFSET($B$1,MATCH('Fiche Personnage'!$B$5,$A$2:$A$1000,0)+$K102,3)),"")))</f>
        <v/>
      </c>
      <c r="P102" s="105"/>
      <c r="Q102" s="105"/>
      <c r="R102" s="105"/>
      <c r="S102" s="105"/>
      <c r="T102" s="105"/>
      <c r="U102" s="105"/>
      <c r="V102" s="105"/>
      <c r="W102" s="105"/>
      <c r="X102" s="105"/>
      <c r="Y102" s="105"/>
      <c r="Z102" s="105"/>
    </row>
    <row r="103">
      <c r="A103" s="105"/>
      <c r="B103" s="105"/>
      <c r="C103" s="105"/>
      <c r="D103" s="105"/>
      <c r="E103" s="105"/>
      <c r="F103" s="105"/>
      <c r="G103" s="105"/>
      <c r="H103" s="105"/>
      <c r="I103" s="105"/>
      <c r="J103" s="105"/>
      <c r="K103" s="105">
        <f t="shared" si="1"/>
        <v>101</v>
      </c>
      <c r="L103" s="105"/>
      <c r="M103" s="105"/>
      <c r="N103" s="105" t="str">
        <f>IF('Fiche Personnage'!$B$5="","",IF(N102="","",IF(OR(CONCATENATE(OFFSET($B$1,MATCH('Fiche Personnage'!$B$5,$A$2:$A$1000,0)+K103,-1))='Fiche Personnage'!$B$5,CONCATENATE(OFFSET($B$1,MATCH('Fiche Personnage'!$B$5,$A$2:$A$1000,0)+K103,-1))=""),CONCATENATE(OFFSET($B$1,MATCH('Fiche Personnage'!$B$5,$A$2:$A$1000,0)+K103,2)),"")))</f>
        <v/>
      </c>
      <c r="O103" s="105" t="str">
        <f>IF('Fiche Personnage'!$B$5="","",IF($N102="","",IF(OR(CONCATENATE(OFFSET($B$1,MATCH('Fiche Personnage'!$B$5,$A$2:$A$1000,0)+$K103,-1))='Fiche Personnage'!$B$5,CONCATENATE(OFFSET($B$1,MATCH('Fiche Personnage'!$B$5,$A$2:$A$1000,0)+$K103,-1))=""),CONCATENATE(OFFSET($B$1,MATCH('Fiche Personnage'!$B$5,$A$2:$A$1000,0)+$K103,3)),"")))</f>
        <v/>
      </c>
      <c r="P103" s="105"/>
      <c r="Q103" s="105"/>
      <c r="R103" s="105"/>
      <c r="S103" s="105"/>
      <c r="T103" s="105"/>
      <c r="U103" s="105"/>
      <c r="V103" s="105"/>
      <c r="W103" s="105"/>
      <c r="X103" s="105"/>
      <c r="Y103" s="105"/>
      <c r="Z103" s="105"/>
    </row>
    <row r="104">
      <c r="A104" s="105"/>
      <c r="B104" s="105"/>
      <c r="C104" s="105"/>
      <c r="D104" s="105"/>
      <c r="E104" s="105"/>
      <c r="F104" s="105"/>
      <c r="G104" s="105"/>
      <c r="H104" s="105"/>
      <c r="I104" s="105"/>
      <c r="J104" s="105"/>
      <c r="K104" s="105">
        <f t="shared" si="1"/>
        <v>102</v>
      </c>
      <c r="L104" s="105"/>
      <c r="M104" s="105"/>
      <c r="N104" s="105" t="str">
        <f>IF('Fiche Personnage'!$B$5="","",IF(N103="","",IF(OR(CONCATENATE(OFFSET($B$1,MATCH('Fiche Personnage'!$B$5,$A$2:$A$1000,0)+K104,-1))='Fiche Personnage'!$B$5,CONCATENATE(OFFSET($B$1,MATCH('Fiche Personnage'!$B$5,$A$2:$A$1000,0)+K104,-1))=""),CONCATENATE(OFFSET($B$1,MATCH('Fiche Personnage'!$B$5,$A$2:$A$1000,0)+K104,2)),"")))</f>
        <v/>
      </c>
      <c r="O104" s="105" t="str">
        <f>IF('Fiche Personnage'!$B$5="","",IF($N103="","",IF(OR(CONCATENATE(OFFSET($B$1,MATCH('Fiche Personnage'!$B$5,$A$2:$A$1000,0)+$K104,-1))='Fiche Personnage'!$B$5,CONCATENATE(OFFSET($B$1,MATCH('Fiche Personnage'!$B$5,$A$2:$A$1000,0)+$K104,-1))=""),CONCATENATE(OFFSET($B$1,MATCH('Fiche Personnage'!$B$5,$A$2:$A$1000,0)+$K104,3)),"")))</f>
        <v/>
      </c>
      <c r="P104" s="105"/>
      <c r="Q104" s="105"/>
      <c r="R104" s="105"/>
      <c r="S104" s="105"/>
      <c r="T104" s="105"/>
      <c r="U104" s="105"/>
      <c r="V104" s="105"/>
      <c r="W104" s="105"/>
      <c r="X104" s="105"/>
      <c r="Y104" s="105"/>
      <c r="Z104" s="105"/>
    </row>
    <row r="105">
      <c r="A105" s="105"/>
      <c r="B105" s="105"/>
      <c r="C105" s="105"/>
      <c r="D105" s="105"/>
      <c r="E105" s="105"/>
      <c r="F105" s="105"/>
      <c r="G105" s="105"/>
      <c r="H105" s="105"/>
      <c r="I105" s="105"/>
      <c r="J105" s="105"/>
      <c r="K105" s="105">
        <f t="shared" si="1"/>
        <v>103</v>
      </c>
      <c r="L105" s="105"/>
      <c r="M105" s="105"/>
      <c r="N105" s="105" t="str">
        <f>IF('Fiche Personnage'!$B$5="","",IF(N104="","",IF(OR(CONCATENATE(OFFSET($B$1,MATCH('Fiche Personnage'!$B$5,$A$2:$A$1000,0)+K105,-1))='Fiche Personnage'!$B$5,CONCATENATE(OFFSET($B$1,MATCH('Fiche Personnage'!$B$5,$A$2:$A$1000,0)+K105,-1))=""),CONCATENATE(OFFSET($B$1,MATCH('Fiche Personnage'!$B$5,$A$2:$A$1000,0)+K105,2)),"")))</f>
        <v/>
      </c>
      <c r="O105" s="105" t="str">
        <f>IF('Fiche Personnage'!$B$5="","",IF($N104="","",IF(OR(CONCATENATE(OFFSET($B$1,MATCH('Fiche Personnage'!$B$5,$A$2:$A$1000,0)+$K105,-1))='Fiche Personnage'!$B$5,CONCATENATE(OFFSET($B$1,MATCH('Fiche Personnage'!$B$5,$A$2:$A$1000,0)+$K105,-1))=""),CONCATENATE(OFFSET($B$1,MATCH('Fiche Personnage'!$B$5,$A$2:$A$1000,0)+$K105,3)),"")))</f>
        <v/>
      </c>
      <c r="P105" s="105"/>
      <c r="Q105" s="105"/>
      <c r="R105" s="105"/>
      <c r="S105" s="105"/>
      <c r="T105" s="105"/>
      <c r="U105" s="105"/>
      <c r="V105" s="105"/>
      <c r="W105" s="105"/>
      <c r="X105" s="105"/>
      <c r="Y105" s="105"/>
      <c r="Z105" s="105"/>
    </row>
    <row r="106">
      <c r="A106" s="105"/>
      <c r="B106" s="105"/>
      <c r="C106" s="105"/>
      <c r="D106" s="105"/>
      <c r="E106" s="105"/>
      <c r="F106" s="105"/>
      <c r="G106" s="105"/>
      <c r="H106" s="105"/>
      <c r="I106" s="105"/>
      <c r="J106" s="105"/>
      <c r="K106" s="105">
        <f t="shared" si="1"/>
        <v>104</v>
      </c>
      <c r="L106" s="105"/>
      <c r="M106" s="105"/>
      <c r="N106" s="105" t="str">
        <f>IF('Fiche Personnage'!$B$5="","",IF(N105="","",IF(OR(CONCATENATE(OFFSET($B$1,MATCH('Fiche Personnage'!$B$5,$A$2:$A$1000,0)+K106,-1))='Fiche Personnage'!$B$5,CONCATENATE(OFFSET($B$1,MATCH('Fiche Personnage'!$B$5,$A$2:$A$1000,0)+K106,-1))=""),CONCATENATE(OFFSET($B$1,MATCH('Fiche Personnage'!$B$5,$A$2:$A$1000,0)+K106,2)),"")))</f>
        <v/>
      </c>
      <c r="O106" s="105" t="str">
        <f>IF('Fiche Personnage'!$B$5="","",IF($N105="","",IF(OR(CONCATENATE(OFFSET($B$1,MATCH('Fiche Personnage'!$B$5,$A$2:$A$1000,0)+$K106,-1))='Fiche Personnage'!$B$5,CONCATENATE(OFFSET($B$1,MATCH('Fiche Personnage'!$B$5,$A$2:$A$1000,0)+$K106,-1))=""),CONCATENATE(OFFSET($B$1,MATCH('Fiche Personnage'!$B$5,$A$2:$A$1000,0)+$K106,3)),"")))</f>
        <v/>
      </c>
      <c r="P106" s="105"/>
      <c r="Q106" s="105"/>
      <c r="R106" s="105"/>
      <c r="S106" s="105"/>
      <c r="T106" s="105"/>
      <c r="U106" s="105"/>
      <c r="V106" s="105"/>
      <c r="W106" s="105"/>
      <c r="X106" s="105"/>
      <c r="Y106" s="105"/>
      <c r="Z106" s="105"/>
    </row>
    <row r="107">
      <c r="A107" s="105"/>
      <c r="B107" s="105"/>
      <c r="C107" s="105"/>
      <c r="D107" s="105"/>
      <c r="E107" s="105"/>
      <c r="F107" s="105"/>
      <c r="G107" s="105"/>
      <c r="H107" s="105"/>
      <c r="I107" s="105"/>
      <c r="J107" s="105"/>
      <c r="K107" s="105">
        <f t="shared" si="1"/>
        <v>105</v>
      </c>
      <c r="L107" s="105"/>
      <c r="M107" s="105"/>
      <c r="N107" s="105" t="str">
        <f>IF('Fiche Personnage'!$B$5="","",IF(N106="","",IF(OR(CONCATENATE(OFFSET($B$1,MATCH('Fiche Personnage'!$B$5,$A$2:$A$1000,0)+K107,-1))='Fiche Personnage'!$B$5,CONCATENATE(OFFSET($B$1,MATCH('Fiche Personnage'!$B$5,$A$2:$A$1000,0)+K107,-1))=""),CONCATENATE(OFFSET($B$1,MATCH('Fiche Personnage'!$B$5,$A$2:$A$1000,0)+K107,2)),"")))</f>
        <v/>
      </c>
      <c r="O107" s="105" t="str">
        <f>IF('Fiche Personnage'!$B$5="","",IF($N106="","",IF(OR(CONCATENATE(OFFSET($B$1,MATCH('Fiche Personnage'!$B$5,$A$2:$A$1000,0)+$K107,-1))='Fiche Personnage'!$B$5,CONCATENATE(OFFSET($B$1,MATCH('Fiche Personnage'!$B$5,$A$2:$A$1000,0)+$K107,-1))=""),CONCATENATE(OFFSET($B$1,MATCH('Fiche Personnage'!$B$5,$A$2:$A$1000,0)+$K107,3)),"")))</f>
        <v/>
      </c>
      <c r="P107" s="105"/>
      <c r="Q107" s="105"/>
      <c r="R107" s="105"/>
      <c r="S107" s="105"/>
      <c r="T107" s="105"/>
      <c r="U107" s="105"/>
      <c r="V107" s="105"/>
      <c r="W107" s="105"/>
      <c r="X107" s="105"/>
      <c r="Y107" s="105"/>
      <c r="Z107" s="105"/>
    </row>
    <row r="108">
      <c r="A108" s="105"/>
      <c r="B108" s="105"/>
      <c r="C108" s="105"/>
      <c r="D108" s="105"/>
      <c r="E108" s="105"/>
      <c r="F108" s="105"/>
      <c r="G108" s="105"/>
      <c r="H108" s="105"/>
      <c r="I108" s="105"/>
      <c r="J108" s="105"/>
      <c r="K108" s="105">
        <f t="shared" si="1"/>
        <v>106</v>
      </c>
      <c r="L108" s="105"/>
      <c r="M108" s="105"/>
      <c r="N108" s="105" t="str">
        <f>IF('Fiche Personnage'!$B$5="","",IF(N107="","",IF(OR(CONCATENATE(OFFSET($B$1,MATCH('Fiche Personnage'!$B$5,$A$2:$A$1000,0)+K108,-1))='Fiche Personnage'!$B$5,CONCATENATE(OFFSET($B$1,MATCH('Fiche Personnage'!$B$5,$A$2:$A$1000,0)+K108,-1))=""),CONCATENATE(OFFSET($B$1,MATCH('Fiche Personnage'!$B$5,$A$2:$A$1000,0)+K108,2)),"")))</f>
        <v/>
      </c>
      <c r="O108" s="105" t="str">
        <f>IF('Fiche Personnage'!$B$5="","",IF($N107="","",IF(OR(CONCATENATE(OFFSET($B$1,MATCH('Fiche Personnage'!$B$5,$A$2:$A$1000,0)+$K108,-1))='Fiche Personnage'!$B$5,CONCATENATE(OFFSET($B$1,MATCH('Fiche Personnage'!$B$5,$A$2:$A$1000,0)+$K108,-1))=""),CONCATENATE(OFFSET($B$1,MATCH('Fiche Personnage'!$B$5,$A$2:$A$1000,0)+$K108,3)),"")))</f>
        <v/>
      </c>
      <c r="P108" s="105"/>
      <c r="Q108" s="105"/>
      <c r="R108" s="105"/>
      <c r="S108" s="105"/>
      <c r="T108" s="105"/>
      <c r="U108" s="105"/>
      <c r="V108" s="105"/>
      <c r="W108" s="105"/>
      <c r="X108" s="105"/>
      <c r="Y108" s="105"/>
      <c r="Z108" s="105"/>
    </row>
    <row r="109">
      <c r="A109" s="105"/>
      <c r="B109" s="105"/>
      <c r="C109" s="105"/>
      <c r="D109" s="105"/>
      <c r="E109" s="105"/>
      <c r="F109" s="105"/>
      <c r="G109" s="105"/>
      <c r="H109" s="105"/>
      <c r="I109" s="105"/>
      <c r="J109" s="105"/>
      <c r="K109" s="105">
        <f t="shared" si="1"/>
        <v>107</v>
      </c>
      <c r="L109" s="105"/>
      <c r="M109" s="105"/>
      <c r="N109" s="105" t="str">
        <f>IF('Fiche Personnage'!$B$5="","",IF(N108="","",IF(OR(CONCATENATE(OFFSET($B$1,MATCH('Fiche Personnage'!$B$5,$A$2:$A$1000,0)+K109,-1))='Fiche Personnage'!$B$5,CONCATENATE(OFFSET($B$1,MATCH('Fiche Personnage'!$B$5,$A$2:$A$1000,0)+K109,-1))=""),CONCATENATE(OFFSET($B$1,MATCH('Fiche Personnage'!$B$5,$A$2:$A$1000,0)+K109,2)),"")))</f>
        <v/>
      </c>
      <c r="O109" s="105" t="str">
        <f>IF('Fiche Personnage'!$B$5="","",IF($N108="","",IF(OR(CONCATENATE(OFFSET($B$1,MATCH('Fiche Personnage'!$B$5,$A$2:$A$1000,0)+$K109,-1))='Fiche Personnage'!$B$5,CONCATENATE(OFFSET($B$1,MATCH('Fiche Personnage'!$B$5,$A$2:$A$1000,0)+$K109,-1))=""),CONCATENATE(OFFSET($B$1,MATCH('Fiche Personnage'!$B$5,$A$2:$A$1000,0)+$K109,3)),"")))</f>
        <v/>
      </c>
      <c r="P109" s="105"/>
      <c r="Q109" s="105"/>
      <c r="R109" s="105"/>
      <c r="S109" s="105"/>
      <c r="T109" s="105"/>
      <c r="U109" s="105"/>
      <c r="V109" s="105"/>
      <c r="W109" s="105"/>
      <c r="X109" s="105"/>
      <c r="Y109" s="105"/>
      <c r="Z109" s="105"/>
    </row>
    <row r="110">
      <c r="A110" s="105"/>
      <c r="B110" s="105"/>
      <c r="C110" s="105"/>
      <c r="D110" s="105"/>
      <c r="E110" s="105"/>
      <c r="F110" s="105"/>
      <c r="G110" s="105"/>
      <c r="H110" s="105"/>
      <c r="I110" s="105"/>
      <c r="J110" s="105"/>
      <c r="K110" s="105">
        <f t="shared" si="1"/>
        <v>108</v>
      </c>
      <c r="L110" s="105"/>
      <c r="M110" s="105"/>
      <c r="N110" s="105" t="str">
        <f>IF('Fiche Personnage'!$B$5="","",IF(N109="","",IF(OR(CONCATENATE(OFFSET($B$1,MATCH('Fiche Personnage'!$B$5,$A$2:$A$1000,0)+K110,-1))='Fiche Personnage'!$B$5,CONCATENATE(OFFSET($B$1,MATCH('Fiche Personnage'!$B$5,$A$2:$A$1000,0)+K110,-1))=""),CONCATENATE(OFFSET($B$1,MATCH('Fiche Personnage'!$B$5,$A$2:$A$1000,0)+K110,2)),"")))</f>
        <v/>
      </c>
      <c r="O110" s="105" t="str">
        <f>IF('Fiche Personnage'!$B$5="","",IF($N109="","",IF(OR(CONCATENATE(OFFSET($B$1,MATCH('Fiche Personnage'!$B$5,$A$2:$A$1000,0)+$K110,-1))='Fiche Personnage'!$B$5,CONCATENATE(OFFSET($B$1,MATCH('Fiche Personnage'!$B$5,$A$2:$A$1000,0)+$K110,-1))=""),CONCATENATE(OFFSET($B$1,MATCH('Fiche Personnage'!$B$5,$A$2:$A$1000,0)+$K110,3)),"")))</f>
        <v/>
      </c>
      <c r="P110" s="105"/>
      <c r="Q110" s="105"/>
      <c r="R110" s="105"/>
      <c r="S110" s="105"/>
      <c r="T110" s="105"/>
      <c r="U110" s="105"/>
      <c r="V110" s="105"/>
      <c r="W110" s="105"/>
      <c r="X110" s="105"/>
      <c r="Y110" s="105"/>
      <c r="Z110" s="105"/>
    </row>
    <row r="111">
      <c r="A111" s="105"/>
      <c r="B111" s="105"/>
      <c r="C111" s="105"/>
      <c r="D111" s="105"/>
      <c r="E111" s="105"/>
      <c r="F111" s="105"/>
      <c r="G111" s="105"/>
      <c r="H111" s="105"/>
      <c r="I111" s="105"/>
      <c r="J111" s="105"/>
      <c r="K111" s="105">
        <f t="shared" si="1"/>
        <v>109</v>
      </c>
      <c r="L111" s="105"/>
      <c r="M111" s="105"/>
      <c r="N111" s="105" t="str">
        <f>IF('Fiche Personnage'!$B$5="","",IF(N110="","",IF(OR(CONCATENATE(OFFSET($B$1,MATCH('Fiche Personnage'!$B$5,$A$2:$A$1000,0)+K111,-1))='Fiche Personnage'!$B$5,CONCATENATE(OFFSET($B$1,MATCH('Fiche Personnage'!$B$5,$A$2:$A$1000,0)+K111,-1))=""),CONCATENATE(OFFSET($B$1,MATCH('Fiche Personnage'!$B$5,$A$2:$A$1000,0)+K111,2)),"")))</f>
        <v/>
      </c>
      <c r="O111" s="105" t="str">
        <f>IF('Fiche Personnage'!$B$5="","",IF($N110="","",IF(OR(CONCATENATE(OFFSET($B$1,MATCH('Fiche Personnage'!$B$5,$A$2:$A$1000,0)+$K111,-1))='Fiche Personnage'!$B$5,CONCATENATE(OFFSET($B$1,MATCH('Fiche Personnage'!$B$5,$A$2:$A$1000,0)+$K111,-1))=""),CONCATENATE(OFFSET($B$1,MATCH('Fiche Personnage'!$B$5,$A$2:$A$1000,0)+$K111,3)),"")))</f>
        <v/>
      </c>
      <c r="P111" s="105"/>
      <c r="Q111" s="105"/>
      <c r="R111" s="105"/>
      <c r="S111" s="105"/>
      <c r="T111" s="105"/>
      <c r="U111" s="105"/>
      <c r="V111" s="105"/>
      <c r="W111" s="105"/>
      <c r="X111" s="105"/>
      <c r="Y111" s="105"/>
      <c r="Z111" s="105"/>
    </row>
    <row r="112">
      <c r="A112" s="105"/>
      <c r="B112" s="105"/>
      <c r="C112" s="105"/>
      <c r="D112" s="105"/>
      <c r="E112" s="105"/>
      <c r="F112" s="105"/>
      <c r="G112" s="105"/>
      <c r="H112" s="105"/>
      <c r="I112" s="105"/>
      <c r="J112" s="105"/>
      <c r="K112" s="105">
        <f t="shared" si="1"/>
        <v>110</v>
      </c>
      <c r="L112" s="105"/>
      <c r="M112" s="105"/>
      <c r="N112" s="105" t="str">
        <f>IF('Fiche Personnage'!$B$5="","",IF(N111="","",IF(OR(CONCATENATE(OFFSET($B$1,MATCH('Fiche Personnage'!$B$5,$A$2:$A$1000,0)+K112,-1))='Fiche Personnage'!$B$5,CONCATENATE(OFFSET($B$1,MATCH('Fiche Personnage'!$B$5,$A$2:$A$1000,0)+K112,-1))=""),CONCATENATE(OFFSET($B$1,MATCH('Fiche Personnage'!$B$5,$A$2:$A$1000,0)+K112,2)),"")))</f>
        <v/>
      </c>
      <c r="O112" s="105" t="str">
        <f>IF('Fiche Personnage'!$B$5="","",IF($N111="","",IF(OR(CONCATENATE(OFFSET($B$1,MATCH('Fiche Personnage'!$B$5,$A$2:$A$1000,0)+$K112,-1))='Fiche Personnage'!$B$5,CONCATENATE(OFFSET($B$1,MATCH('Fiche Personnage'!$B$5,$A$2:$A$1000,0)+$K112,-1))=""),CONCATENATE(OFFSET($B$1,MATCH('Fiche Personnage'!$B$5,$A$2:$A$1000,0)+$K112,3)),"")))</f>
        <v/>
      </c>
      <c r="P112" s="105"/>
      <c r="Q112" s="105"/>
      <c r="R112" s="105"/>
      <c r="S112" s="105"/>
      <c r="T112" s="105"/>
      <c r="U112" s="105"/>
      <c r="V112" s="105"/>
      <c r="W112" s="105"/>
      <c r="X112" s="105"/>
      <c r="Y112" s="105"/>
      <c r="Z112" s="105"/>
    </row>
    <row r="113">
      <c r="A113" s="105"/>
      <c r="B113" s="105"/>
      <c r="C113" s="105"/>
      <c r="D113" s="105"/>
      <c r="E113" s="105"/>
      <c r="F113" s="105"/>
      <c r="G113" s="105"/>
      <c r="H113" s="105"/>
      <c r="I113" s="105"/>
      <c r="J113" s="105"/>
      <c r="K113" s="105">
        <f t="shared" si="1"/>
        <v>111</v>
      </c>
      <c r="L113" s="105"/>
      <c r="M113" s="105"/>
      <c r="N113" s="105" t="str">
        <f>IF('Fiche Personnage'!$B$5="","",IF(N112="","",IF(OR(CONCATENATE(OFFSET($B$1,MATCH('Fiche Personnage'!$B$5,$A$2:$A$1000,0)+K113,-1))='Fiche Personnage'!$B$5,CONCATENATE(OFFSET($B$1,MATCH('Fiche Personnage'!$B$5,$A$2:$A$1000,0)+K113,-1))=""),CONCATENATE(OFFSET($B$1,MATCH('Fiche Personnage'!$B$5,$A$2:$A$1000,0)+K113,2)),"")))</f>
        <v/>
      </c>
      <c r="O113" s="105" t="str">
        <f>IF('Fiche Personnage'!$B$5="","",IF($N112="","",IF(OR(CONCATENATE(OFFSET($B$1,MATCH('Fiche Personnage'!$B$5,$A$2:$A$1000,0)+$K113,-1))='Fiche Personnage'!$B$5,CONCATENATE(OFFSET($B$1,MATCH('Fiche Personnage'!$B$5,$A$2:$A$1000,0)+$K113,-1))=""),CONCATENATE(OFFSET($B$1,MATCH('Fiche Personnage'!$B$5,$A$2:$A$1000,0)+$K113,3)),"")))</f>
        <v/>
      </c>
      <c r="P113" s="105"/>
      <c r="Q113" s="105"/>
      <c r="R113" s="105"/>
      <c r="S113" s="105"/>
      <c r="T113" s="105"/>
      <c r="U113" s="105"/>
      <c r="V113" s="105"/>
      <c r="W113" s="105"/>
      <c r="X113" s="105"/>
      <c r="Y113" s="105"/>
      <c r="Z113" s="105"/>
    </row>
    <row r="114">
      <c r="A114" s="105"/>
      <c r="B114" s="105"/>
      <c r="C114" s="105"/>
      <c r="D114" s="105"/>
      <c r="E114" s="105"/>
      <c r="F114" s="105"/>
      <c r="G114" s="105"/>
      <c r="H114" s="105"/>
      <c r="I114" s="105"/>
      <c r="J114" s="105"/>
      <c r="K114" s="105">
        <f t="shared" si="1"/>
        <v>112</v>
      </c>
      <c r="L114" s="105"/>
      <c r="M114" s="105"/>
      <c r="N114" s="105" t="str">
        <f>IF('Fiche Personnage'!$B$5="","",IF(N113="","",IF(OR(CONCATENATE(OFFSET($B$1,MATCH('Fiche Personnage'!$B$5,$A$2:$A$1000,0)+K114,-1))='Fiche Personnage'!$B$5,CONCATENATE(OFFSET($B$1,MATCH('Fiche Personnage'!$B$5,$A$2:$A$1000,0)+K114,-1))=""),CONCATENATE(OFFSET($B$1,MATCH('Fiche Personnage'!$B$5,$A$2:$A$1000,0)+K114,2)),"")))</f>
        <v/>
      </c>
      <c r="O114" s="105" t="str">
        <f>IF('Fiche Personnage'!$B$5="","",IF($N113="","",IF(OR(CONCATENATE(OFFSET($B$1,MATCH('Fiche Personnage'!$B$5,$A$2:$A$1000,0)+$K114,-1))='Fiche Personnage'!$B$5,CONCATENATE(OFFSET($B$1,MATCH('Fiche Personnage'!$B$5,$A$2:$A$1000,0)+$K114,-1))=""),CONCATENATE(OFFSET($B$1,MATCH('Fiche Personnage'!$B$5,$A$2:$A$1000,0)+$K114,3)),"")))</f>
        <v/>
      </c>
      <c r="P114" s="105"/>
      <c r="Q114" s="105"/>
      <c r="R114" s="105"/>
      <c r="S114" s="105"/>
      <c r="T114" s="105"/>
      <c r="U114" s="105"/>
      <c r="V114" s="105"/>
      <c r="W114" s="105"/>
      <c r="X114" s="105"/>
      <c r="Y114" s="105"/>
      <c r="Z114" s="105"/>
    </row>
    <row r="115">
      <c r="A115" s="105"/>
      <c r="B115" s="105"/>
      <c r="C115" s="105"/>
      <c r="D115" s="105"/>
      <c r="E115" s="105"/>
      <c r="F115" s="105"/>
      <c r="G115" s="105"/>
      <c r="H115" s="105"/>
      <c r="I115" s="105"/>
      <c r="J115" s="105"/>
      <c r="K115" s="105">
        <f t="shared" si="1"/>
        <v>113</v>
      </c>
      <c r="L115" s="105"/>
      <c r="M115" s="105"/>
      <c r="N115" s="105" t="str">
        <f>IF('Fiche Personnage'!$B$5="","",IF(N114="","",IF(OR(CONCATENATE(OFFSET($B$1,MATCH('Fiche Personnage'!$B$5,$A$2:$A$1000,0)+K115,-1))='Fiche Personnage'!$B$5,CONCATENATE(OFFSET($B$1,MATCH('Fiche Personnage'!$B$5,$A$2:$A$1000,0)+K115,-1))=""),CONCATENATE(OFFSET($B$1,MATCH('Fiche Personnage'!$B$5,$A$2:$A$1000,0)+K115,2)),"")))</f>
        <v/>
      </c>
      <c r="O115" s="105" t="str">
        <f>IF('Fiche Personnage'!$B$5="","",IF($N114="","",IF(OR(CONCATENATE(OFFSET($B$1,MATCH('Fiche Personnage'!$B$5,$A$2:$A$1000,0)+$K115,-1))='Fiche Personnage'!$B$5,CONCATENATE(OFFSET($B$1,MATCH('Fiche Personnage'!$B$5,$A$2:$A$1000,0)+$K115,-1))=""),CONCATENATE(OFFSET($B$1,MATCH('Fiche Personnage'!$B$5,$A$2:$A$1000,0)+$K115,3)),"")))</f>
        <v/>
      </c>
      <c r="P115" s="105"/>
      <c r="Q115" s="105"/>
      <c r="R115" s="105"/>
      <c r="S115" s="105"/>
      <c r="T115" s="105"/>
      <c r="U115" s="105"/>
      <c r="V115" s="105"/>
      <c r="W115" s="105"/>
      <c r="X115" s="105"/>
      <c r="Y115" s="105"/>
      <c r="Z115" s="105"/>
    </row>
    <row r="116">
      <c r="A116" s="105"/>
      <c r="B116" s="105"/>
      <c r="C116" s="105"/>
      <c r="D116" s="105"/>
      <c r="E116" s="105"/>
      <c r="F116" s="105"/>
      <c r="G116" s="105"/>
      <c r="H116" s="105"/>
      <c r="I116" s="105"/>
      <c r="J116" s="105"/>
      <c r="K116" s="105">
        <f t="shared" si="1"/>
        <v>114</v>
      </c>
      <c r="L116" s="105"/>
      <c r="M116" s="105"/>
      <c r="N116" s="105" t="str">
        <f>IF('Fiche Personnage'!$B$5="","",IF(N115="","",IF(OR(CONCATENATE(OFFSET($B$1,MATCH('Fiche Personnage'!$B$5,$A$2:$A$1000,0)+K116,-1))='Fiche Personnage'!$B$5,CONCATENATE(OFFSET($B$1,MATCH('Fiche Personnage'!$B$5,$A$2:$A$1000,0)+K116,-1))=""),CONCATENATE(OFFSET($B$1,MATCH('Fiche Personnage'!$B$5,$A$2:$A$1000,0)+K116,2)),"")))</f>
        <v/>
      </c>
      <c r="O116" s="105" t="str">
        <f>IF('Fiche Personnage'!$B$5="","",IF($N115="","",IF(OR(CONCATENATE(OFFSET($B$1,MATCH('Fiche Personnage'!$B$5,$A$2:$A$1000,0)+$K116,-1))='Fiche Personnage'!$B$5,CONCATENATE(OFFSET($B$1,MATCH('Fiche Personnage'!$B$5,$A$2:$A$1000,0)+$K116,-1))=""),CONCATENATE(OFFSET($B$1,MATCH('Fiche Personnage'!$B$5,$A$2:$A$1000,0)+$K116,3)),"")))</f>
        <v/>
      </c>
      <c r="P116" s="105"/>
      <c r="Q116" s="105"/>
      <c r="R116" s="105"/>
      <c r="S116" s="105"/>
      <c r="T116" s="105"/>
      <c r="U116" s="105"/>
      <c r="V116" s="105"/>
      <c r="W116" s="105"/>
      <c r="X116" s="105"/>
      <c r="Y116" s="105"/>
      <c r="Z116" s="105"/>
    </row>
    <row r="117">
      <c r="A117" s="105"/>
      <c r="B117" s="105"/>
      <c r="C117" s="105"/>
      <c r="D117" s="105"/>
      <c r="E117" s="105"/>
      <c r="F117" s="105"/>
      <c r="G117" s="105"/>
      <c r="H117" s="105"/>
      <c r="I117" s="105"/>
      <c r="J117" s="105"/>
      <c r="K117" s="105">
        <f t="shared" si="1"/>
        <v>115</v>
      </c>
      <c r="L117" s="105"/>
      <c r="M117" s="105"/>
      <c r="N117" s="105" t="str">
        <f>IF('Fiche Personnage'!$B$5="","",IF(N116="","",IF(OR(CONCATENATE(OFFSET($B$1,MATCH('Fiche Personnage'!$B$5,$A$2:$A$1000,0)+K117,-1))='Fiche Personnage'!$B$5,CONCATENATE(OFFSET($B$1,MATCH('Fiche Personnage'!$B$5,$A$2:$A$1000,0)+K117,-1))=""),CONCATENATE(OFFSET($B$1,MATCH('Fiche Personnage'!$B$5,$A$2:$A$1000,0)+K117,2)),"")))</f>
        <v/>
      </c>
      <c r="O117" s="105" t="str">
        <f>IF('Fiche Personnage'!$B$5="","",IF($N116="","",IF(OR(CONCATENATE(OFFSET($B$1,MATCH('Fiche Personnage'!$B$5,$A$2:$A$1000,0)+$K117,-1))='Fiche Personnage'!$B$5,CONCATENATE(OFFSET($B$1,MATCH('Fiche Personnage'!$B$5,$A$2:$A$1000,0)+$K117,-1))=""),CONCATENATE(OFFSET($B$1,MATCH('Fiche Personnage'!$B$5,$A$2:$A$1000,0)+$K117,3)),"")))</f>
        <v/>
      </c>
      <c r="P117" s="105"/>
      <c r="Q117" s="105"/>
      <c r="R117" s="105"/>
      <c r="S117" s="105"/>
      <c r="T117" s="105"/>
      <c r="U117" s="105"/>
      <c r="V117" s="105"/>
      <c r="W117" s="105"/>
      <c r="X117" s="105"/>
      <c r="Y117" s="105"/>
      <c r="Z117" s="105"/>
    </row>
    <row r="118">
      <c r="A118" s="105"/>
      <c r="B118" s="105"/>
      <c r="C118" s="105"/>
      <c r="D118" s="105"/>
      <c r="E118" s="105"/>
      <c r="F118" s="105"/>
      <c r="G118" s="105"/>
      <c r="H118" s="105"/>
      <c r="I118" s="105"/>
      <c r="J118" s="105"/>
      <c r="K118" s="105">
        <f t="shared" si="1"/>
        <v>116</v>
      </c>
      <c r="L118" s="105"/>
      <c r="M118" s="105"/>
      <c r="N118" s="105" t="str">
        <f>IF('Fiche Personnage'!$B$5="","",IF(N117="","",IF(OR(CONCATENATE(OFFSET($B$1,MATCH('Fiche Personnage'!$B$5,$A$2:$A$1000,0)+K118,-1))='Fiche Personnage'!$B$5,CONCATENATE(OFFSET($B$1,MATCH('Fiche Personnage'!$B$5,$A$2:$A$1000,0)+K118,-1))=""),CONCATENATE(OFFSET($B$1,MATCH('Fiche Personnage'!$B$5,$A$2:$A$1000,0)+K118,2)),"")))</f>
        <v/>
      </c>
      <c r="O118" s="105" t="str">
        <f>IF('Fiche Personnage'!$B$5="","",IF($N117="","",IF(OR(CONCATENATE(OFFSET($B$1,MATCH('Fiche Personnage'!$B$5,$A$2:$A$1000,0)+$K118,-1))='Fiche Personnage'!$B$5,CONCATENATE(OFFSET($B$1,MATCH('Fiche Personnage'!$B$5,$A$2:$A$1000,0)+$K118,-1))=""),CONCATENATE(OFFSET($B$1,MATCH('Fiche Personnage'!$B$5,$A$2:$A$1000,0)+$K118,3)),"")))</f>
        <v/>
      </c>
      <c r="P118" s="105"/>
      <c r="Q118" s="105"/>
      <c r="R118" s="105"/>
      <c r="S118" s="105"/>
      <c r="T118" s="105"/>
      <c r="U118" s="105"/>
      <c r="V118" s="105"/>
      <c r="W118" s="105"/>
      <c r="X118" s="105"/>
      <c r="Y118" s="105"/>
      <c r="Z118" s="105"/>
    </row>
    <row r="119">
      <c r="A119" s="105"/>
      <c r="B119" s="105"/>
      <c r="C119" s="105"/>
      <c r="D119" s="105"/>
      <c r="E119" s="105"/>
      <c r="F119" s="105"/>
      <c r="G119" s="105"/>
      <c r="H119" s="105"/>
      <c r="I119" s="105"/>
      <c r="J119" s="105"/>
      <c r="K119" s="105">
        <f t="shared" si="1"/>
        <v>117</v>
      </c>
      <c r="L119" s="105"/>
      <c r="M119" s="105"/>
      <c r="N119" s="105" t="str">
        <f>IF('Fiche Personnage'!$B$5="","",IF(N118="","",IF(OR(CONCATENATE(OFFSET($B$1,MATCH('Fiche Personnage'!$B$5,$A$2:$A$1000,0)+K119,-1))='Fiche Personnage'!$B$5,CONCATENATE(OFFSET($B$1,MATCH('Fiche Personnage'!$B$5,$A$2:$A$1000,0)+K119,-1))=""),CONCATENATE(OFFSET($B$1,MATCH('Fiche Personnage'!$B$5,$A$2:$A$1000,0)+K119,2)),"")))</f>
        <v/>
      </c>
      <c r="O119" s="105" t="str">
        <f>IF('Fiche Personnage'!$B$5="","",IF($N118="","",IF(OR(CONCATENATE(OFFSET($B$1,MATCH('Fiche Personnage'!$B$5,$A$2:$A$1000,0)+$K119,-1))='Fiche Personnage'!$B$5,CONCATENATE(OFFSET($B$1,MATCH('Fiche Personnage'!$B$5,$A$2:$A$1000,0)+$K119,-1))=""),CONCATENATE(OFFSET($B$1,MATCH('Fiche Personnage'!$B$5,$A$2:$A$1000,0)+$K119,3)),"")))</f>
        <v/>
      </c>
      <c r="P119" s="105"/>
      <c r="Q119" s="105"/>
      <c r="R119" s="105"/>
      <c r="S119" s="105"/>
      <c r="T119" s="105"/>
      <c r="U119" s="105"/>
      <c r="V119" s="105"/>
      <c r="W119" s="105"/>
      <c r="X119" s="105"/>
      <c r="Y119" s="105"/>
      <c r="Z119" s="105"/>
    </row>
    <row r="120">
      <c r="A120" s="105"/>
      <c r="B120" s="105"/>
      <c r="C120" s="105"/>
      <c r="D120" s="105"/>
      <c r="E120" s="105"/>
      <c r="F120" s="105"/>
      <c r="G120" s="105"/>
      <c r="H120" s="105"/>
      <c r="I120" s="105"/>
      <c r="J120" s="105"/>
      <c r="K120" s="105">
        <f t="shared" si="1"/>
        <v>118</v>
      </c>
      <c r="L120" s="105"/>
      <c r="M120" s="105"/>
      <c r="N120" s="105" t="str">
        <f>IF('Fiche Personnage'!$B$5="","",IF(N119="","",IF(OR(CONCATENATE(OFFSET($B$1,MATCH('Fiche Personnage'!$B$5,$A$2:$A$1000,0)+K120,-1))='Fiche Personnage'!$B$5,CONCATENATE(OFFSET($B$1,MATCH('Fiche Personnage'!$B$5,$A$2:$A$1000,0)+K120,-1))=""),CONCATENATE(OFFSET($B$1,MATCH('Fiche Personnage'!$B$5,$A$2:$A$1000,0)+K120,2)),"")))</f>
        <v/>
      </c>
      <c r="O120" s="105" t="str">
        <f>IF('Fiche Personnage'!$B$5="","",IF($N119="","",IF(OR(CONCATENATE(OFFSET($B$1,MATCH('Fiche Personnage'!$B$5,$A$2:$A$1000,0)+$K120,-1))='Fiche Personnage'!$B$5,CONCATENATE(OFFSET($B$1,MATCH('Fiche Personnage'!$B$5,$A$2:$A$1000,0)+$K120,-1))=""),CONCATENATE(OFFSET($B$1,MATCH('Fiche Personnage'!$B$5,$A$2:$A$1000,0)+$K120,3)),"")))</f>
        <v/>
      </c>
      <c r="P120" s="105"/>
      <c r="Q120" s="105"/>
      <c r="R120" s="105"/>
      <c r="S120" s="105"/>
      <c r="T120" s="105"/>
      <c r="U120" s="105"/>
      <c r="V120" s="105"/>
      <c r="W120" s="105"/>
      <c r="X120" s="105"/>
      <c r="Y120" s="105"/>
      <c r="Z120" s="105"/>
    </row>
    <row r="121">
      <c r="A121" s="105"/>
      <c r="B121" s="105"/>
      <c r="C121" s="105"/>
      <c r="D121" s="105"/>
      <c r="E121" s="105"/>
      <c r="F121" s="105"/>
      <c r="G121" s="105"/>
      <c r="H121" s="105"/>
      <c r="I121" s="105"/>
      <c r="J121" s="105"/>
      <c r="K121" s="105">
        <f t="shared" si="1"/>
        <v>119</v>
      </c>
      <c r="L121" s="105"/>
      <c r="M121" s="105"/>
      <c r="N121" s="105" t="str">
        <f>IF('Fiche Personnage'!$B$5="","",IF(N120="","",IF(OR(CONCATENATE(OFFSET($B$1,MATCH('Fiche Personnage'!$B$5,$A$2:$A$1000,0)+K121,-1))='Fiche Personnage'!$B$5,CONCATENATE(OFFSET($B$1,MATCH('Fiche Personnage'!$B$5,$A$2:$A$1000,0)+K121,-1))=""),CONCATENATE(OFFSET($B$1,MATCH('Fiche Personnage'!$B$5,$A$2:$A$1000,0)+K121,2)),"")))</f>
        <v/>
      </c>
      <c r="O121" s="105" t="str">
        <f>IF('Fiche Personnage'!$B$5="","",IF($N120="","",IF(OR(CONCATENATE(OFFSET($B$1,MATCH('Fiche Personnage'!$B$5,$A$2:$A$1000,0)+$K121,-1))='Fiche Personnage'!$B$5,CONCATENATE(OFFSET($B$1,MATCH('Fiche Personnage'!$B$5,$A$2:$A$1000,0)+$K121,-1))=""),CONCATENATE(OFFSET($B$1,MATCH('Fiche Personnage'!$B$5,$A$2:$A$1000,0)+$K121,3)),"")))</f>
        <v/>
      </c>
      <c r="P121" s="105"/>
      <c r="Q121" s="105"/>
      <c r="R121" s="105"/>
      <c r="S121" s="105"/>
      <c r="T121" s="105"/>
      <c r="U121" s="105"/>
      <c r="V121" s="105"/>
      <c r="W121" s="105"/>
      <c r="X121" s="105"/>
      <c r="Y121" s="105"/>
      <c r="Z121" s="105"/>
    </row>
    <row r="122">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row>
    <row r="123">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row>
    <row r="124">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row>
    <row r="125">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row>
    <row r="126">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row>
    <row r="127">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row>
    <row r="128">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row>
    <row r="130">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row>
    <row r="131">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row>
    <row r="132">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row>
    <row r="133">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row>
    <row r="134">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row>
    <row r="135">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row>
    <row r="136">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row>
    <row r="137">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row>
    <row r="138">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row>
    <row r="139">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row>
    <row r="140">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row>
    <row r="141">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row>
    <row r="142">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row>
    <row r="143">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row>
    <row r="144">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row>
    <row r="145">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row>
    <row r="146">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row>
    <row r="147">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row>
    <row r="148">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row>
    <row r="149">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row>
    <row r="151">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row>
    <row r="152">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row>
    <row r="153">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row>
    <row r="154">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row>
    <row r="155">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row>
    <row r="156">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row>
    <row r="157">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row>
    <row r="158">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row>
    <row r="159">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row>
    <row r="160">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row>
    <row r="161">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row>
    <row r="162">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row>
    <row r="163">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row>
    <row r="164">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row>
    <row r="166">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row>
    <row r="167">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row>
    <row r="168">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row>
    <row r="169">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row>
    <row r="170">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row>
    <row r="171">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row>
    <row r="172">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row>
    <row r="173">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row>
    <row r="174">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row>
    <row r="175">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row>
    <row r="176">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row>
    <row r="177">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row>
    <row r="178">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row>
    <row r="179">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row>
    <row r="180">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row>
    <row r="181">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row>
    <row r="182">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row>
    <row r="183">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row>
    <row r="184">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row>
    <row r="185">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row>
    <row r="186">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row>
    <row r="187">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row>
    <row r="188">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row>
    <row r="189">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row>
    <row r="190">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row>
    <row r="192">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row>
    <row r="193">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row>
    <row r="194">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row>
    <row r="195">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row>
    <row r="196">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row>
    <row r="197">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row>
    <row r="198">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row>
    <row r="199">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row>
    <row r="200">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row>
    <row r="202">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row>
    <row r="203">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row>
    <row r="204">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row>
    <row r="205">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row>
    <row r="206">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row>
    <row r="207">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row>
    <row r="208">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row>
    <row r="209">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row>
    <row r="210">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row>
    <row r="211">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row>
    <row r="212">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row>
    <row r="213">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row>
    <row r="214">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row>
    <row r="215">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row>
    <row r="216">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row>
    <row r="217">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row>
    <row r="218">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row>
    <row r="219">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row>
    <row r="220">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row>
    <row r="221">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row>
    <row r="222">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row>
    <row r="223">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row>
    <row r="224">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row>
    <row r="225">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row>
    <row r="226">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row>
    <row r="228">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row>
    <row r="229">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row>
    <row r="230">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row>
    <row r="231">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row>
    <row r="232">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row>
    <row r="233">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row>
    <row r="234">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row>
    <row r="235">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row>
    <row r="236">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row>
    <row r="237">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row>
    <row r="238">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row>
    <row r="239">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row>
    <row r="240">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row>
    <row r="241">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row>
    <row r="243">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row>
    <row r="244">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row>
    <row r="245">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row>
    <row r="246">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row>
    <row r="247">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row>
    <row r="248">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row>
    <row r="249">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row>
    <row r="250">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row>
    <row r="251">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row>
    <row r="252">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row>
    <row r="253">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row>
    <row r="254">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row>
    <row r="255">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row>
    <row r="256">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row>
    <row r="257">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row>
    <row r="258">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row>
    <row r="259">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row>
    <row r="260">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row>
    <row r="261">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row>
    <row r="262">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row>
    <row r="264">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row>
    <row r="265">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row>
    <row r="266">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row>
    <row r="267">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row>
    <row r="268">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row>
    <row r="269">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row>
    <row r="270">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row>
    <row r="271">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row>
    <row r="272">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row>
    <row r="273">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row>
    <row r="274">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row>
    <row r="275">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row>
    <row r="276">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row>
    <row r="277">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row>
    <row r="279">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row>
    <row r="280">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row>
    <row r="281">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row>
    <row r="282">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row>
    <row r="283">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row>
    <row r="284">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row>
    <row r="285">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row>
    <row r="286">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row>
    <row r="287">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row>
    <row r="288">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row>
    <row r="289">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row>
    <row r="290">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row>
    <row r="291">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row>
    <row r="292">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row>
    <row r="293">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row>
    <row r="294">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row>
    <row r="295">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row>
    <row r="296">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row>
    <row r="297">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row>
    <row r="298">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row>
    <row r="299">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row>
    <row r="300">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row>
    <row r="301">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row>
    <row r="302">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row>
    <row r="303">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row>
    <row r="304">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row>
    <row r="305">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row>
    <row r="306">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row>
    <row r="307">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row>
    <row r="308">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row>
    <row r="309">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row>
    <row r="310">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row>
    <row r="311">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row>
    <row r="312">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row>
    <row r="313">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row>
    <row r="315">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row>
    <row r="316">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row>
    <row r="317">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row>
    <row r="318">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row>
    <row r="319">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row>
    <row r="320">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row>
    <row r="321">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row>
    <row r="322">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row>
    <row r="323">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row>
    <row r="324">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row>
    <row r="325">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row>
    <row r="326">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row>
    <row r="327">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row>
    <row r="328">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row>
    <row r="329">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row>
    <row r="330">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row>
    <row r="331">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row>
    <row r="332">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row>
    <row r="333">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row>
    <row r="334">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row>
    <row r="335">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row>
    <row r="336">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row>
    <row r="337">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row>
    <row r="338">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row>
    <row r="339">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row>
    <row r="340">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row>
    <row r="341">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row>
    <row r="342">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row>
    <row r="343">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row>
    <row r="344">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row>
    <row r="345">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row>
    <row r="346">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row>
    <row r="347">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row>
    <row r="348">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row>
    <row r="349">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row>
    <row r="350">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row>
    <row r="351">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row>
    <row r="352">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row>
    <row r="353">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row>
    <row r="354">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row>
    <row r="355">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row>
    <row r="356">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row>
    <row r="357">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row>
    <row r="358">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row>
    <row r="359">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row>
    <row r="360">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row>
    <row r="361">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row>
    <row r="362">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row>
    <row r="363">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row>
    <row r="364">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row>
    <row r="365">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row>
    <row r="366">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row>
    <row r="367">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row>
    <row r="368">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row>
    <row r="369">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row>
    <row r="370">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row>
    <row r="371">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row>
    <row r="372">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row>
    <row r="373">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row>
    <row r="374">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row>
    <row r="375">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row>
    <row r="376">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row>
    <row r="377">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row>
    <row r="378">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row>
    <row r="379">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row>
    <row r="380">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row>
    <row r="381">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row>
    <row r="382">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row>
    <row r="383">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row>
    <row r="384">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row>
    <row r="385">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row>
    <row r="386">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row>
    <row r="387">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row>
    <row r="388">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row>
    <row r="389">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row>
    <row r="390">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row>
    <row r="391">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row>
    <row r="392">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row>
    <row r="393">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row>
    <row r="394">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row>
    <row r="395">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row>
    <row r="396">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row>
    <row r="397">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row>
    <row r="398">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row>
    <row r="399">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row>
    <row r="400">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row>
    <row r="401">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row>
    <row r="402">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row>
    <row r="403">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row>
    <row r="404">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row>
    <row r="405">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row>
    <row r="406">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row>
    <row r="407">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row>
    <row r="408">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row>
    <row r="409">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row>
    <row r="410">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row>
    <row r="411">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row>
    <row r="412">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row>
    <row r="413">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row>
    <row r="414">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row>
    <row r="415">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row>
    <row r="416">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row>
    <row r="417">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row>
    <row r="418">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row>
    <row r="419">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row>
    <row r="420">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row>
    <row r="421">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row>
    <row r="422">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row>
    <row r="423">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row>
    <row r="424">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row>
    <row r="425">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row>
    <row r="426">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row>
    <row r="427">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row>
    <row r="428">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row>
    <row r="429">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row>
    <row r="430">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row>
    <row r="431">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row>
    <row r="432">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row>
    <row r="433">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row>
    <row r="434">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row>
    <row r="435">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row>
    <row r="436">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row>
    <row r="437">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row>
    <row r="438">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row>
    <row r="439">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row>
    <row r="440">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row>
    <row r="441">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row>
    <row r="442">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row>
    <row r="443">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row>
    <row r="444">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row>
    <row r="445">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row>
    <row r="446">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row>
    <row r="447">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row>
    <row r="448">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row>
    <row r="449">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row>
    <row r="450">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row>
    <row r="451">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row>
    <row r="452">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row>
    <row r="453">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row>
    <row r="454">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row>
    <row r="455">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row>
    <row r="456">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row>
    <row r="457">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row>
    <row r="458">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row>
    <row r="459">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row>
    <row r="460">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row>
    <row r="461">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row>
    <row r="462">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row>
    <row r="463">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row>
    <row r="464">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row>
    <row r="465">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row>
    <row r="466">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row>
    <row r="467">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row>
    <row r="468">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row>
    <row r="469">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row>
    <row r="470">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row>
    <row r="471">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row>
    <row r="472">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row>
    <row r="473">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row>
    <row r="474">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row>
    <row r="475">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row>
    <row r="476">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row>
    <row r="477">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row>
    <row r="478">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row>
    <row r="479">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row>
    <row r="480">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row>
    <row r="481">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row>
    <row r="482">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row>
    <row r="483">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row>
    <row r="484">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row>
    <row r="485">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row>
    <row r="486">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row>
    <row r="487">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row>
    <row r="488">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row>
    <row r="489">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row>
    <row r="490">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row>
    <row r="491">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row>
    <row r="492">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row>
    <row r="493">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row>
    <row r="494">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row>
    <row r="495">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row>
    <row r="496">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row>
    <row r="497">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row>
    <row r="498">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row>
    <row r="499">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row>
    <row r="500">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row>
    <row r="501">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row>
    <row r="502">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row>
    <row r="503">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row>
    <row r="504">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row>
    <row r="505">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row>
    <row r="506">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row>
    <row r="507">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row>
    <row r="508">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row>
    <row r="509">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row>
    <row r="510">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row>
    <row r="511">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row>
    <row r="512">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row>
    <row r="513">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row>
    <row r="514">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row>
    <row r="515">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row>
    <row r="516">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row>
    <row r="517">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row>
    <row r="518">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row>
    <row r="519">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row>
    <row r="520">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row>
    <row r="521">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row>
    <row r="522">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row>
    <row r="523">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row>
    <row r="524">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row>
    <row r="525">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row>
    <row r="526">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row>
    <row r="527">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row>
    <row r="528">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row>
    <row r="529">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row>
    <row r="530">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row>
    <row r="531">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row>
    <row r="532">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row>
    <row r="533">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row>
    <row r="534">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row>
    <row r="535">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row>
    <row r="536">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row>
    <row r="537">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row>
    <row r="538">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row>
    <row r="539">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row>
    <row r="540">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row>
    <row r="541">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row>
    <row r="542">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row>
    <row r="543">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row>
    <row r="544">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row>
    <row r="545">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row>
    <row r="546">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row>
    <row r="547">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row>
    <row r="548">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row>
    <row r="549">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row>
    <row r="550">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row>
    <row r="551">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row>
    <row r="552">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row>
    <row r="553">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row>
    <row r="554">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row>
    <row r="555">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row>
    <row r="556">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row>
    <row r="557">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row>
    <row r="558">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row>
    <row r="559">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row>
    <row r="560">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row>
    <row r="561">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row>
    <row r="562">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row>
    <row r="563">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row>
    <row r="564">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row>
    <row r="565">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row>
    <row r="566">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row>
    <row r="567">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row>
    <row r="568">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row>
    <row r="570">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row>
    <row r="571">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row>
    <row r="572">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row>
    <row r="573">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row>
    <row r="574">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row>
    <row r="575">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row>
    <row r="576">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row>
    <row r="577">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row>
    <row r="578">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row>
    <row r="579">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row>
    <row r="580">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row>
    <row r="581">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row>
    <row r="582">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row>
    <row r="583">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row>
    <row r="584">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row>
    <row r="585">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row>
    <row r="586">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row>
    <row r="587">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row>
    <row r="588">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row>
    <row r="589">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row>
    <row r="590">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row>
    <row r="591">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row>
    <row r="592">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row>
    <row r="593">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row>
    <row r="594">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row>
    <row r="595">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row>
    <row r="596">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row>
    <row r="597">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row>
    <row r="598">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row>
    <row r="599">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row>
    <row r="600">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row>
    <row r="601">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row>
    <row r="602">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row>
    <row r="603">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row>
    <row r="604">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row>
    <row r="606">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row>
    <row r="607">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row>
    <row r="608">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row>
    <row r="609">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row>
    <row r="610">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row>
    <row r="611">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row>
    <row r="612">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row>
    <row r="613">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row>
    <row r="614">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row>
    <row r="615">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row>
    <row r="616">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row>
    <row r="617">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row>
    <row r="618">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row>
    <row r="619">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row>
    <row r="621">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row>
    <row r="622">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row>
    <row r="623">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row>
    <row r="624">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row>
    <row r="625">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row>
    <row r="626">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row>
    <row r="627">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row>
    <row r="628">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row>
    <row r="629">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row>
    <row r="630">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row>
    <row r="631">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row>
    <row r="632">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row>
    <row r="633">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row>
    <row r="634">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row>
    <row r="635">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row>
    <row r="636">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row>
    <row r="637">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row>
    <row r="638">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row>
    <row r="639">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row>
    <row r="640">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row>
    <row r="642">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row>
    <row r="643">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row>
    <row r="644">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row>
    <row r="645">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row>
    <row r="646">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row>
    <row r="647">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row>
    <row r="648">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row>
    <row r="649">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row>
    <row r="650">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row>
    <row r="651">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row>
    <row r="652">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row>
    <row r="653">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row>
    <row r="654">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row>
    <row r="655">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row>
    <row r="657">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row>
    <row r="658">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row>
    <row r="659">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row>
    <row r="660">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row>
    <row r="661">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row>
    <row r="662">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row>
    <row r="663">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row>
    <row r="664">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row>
    <row r="665">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row>
    <row r="666">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row>
    <row r="667">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row>
    <row r="668">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row>
    <row r="669">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row>
    <row r="670">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row>
    <row r="671">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row>
    <row r="672">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row>
    <row r="673">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row>
    <row r="674">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row>
    <row r="675">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row>
    <row r="676">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row>
    <row r="678">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row>
    <row r="679">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row>
    <row r="680">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row>
    <row r="681">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row>
    <row r="682">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row>
    <row r="683">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row>
    <row r="684">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row>
    <row r="685">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row>
    <row r="686">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row>
    <row r="687">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row>
    <row r="688">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row>
    <row r="689">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row>
    <row r="690">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row>
    <row r="691">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row>
    <row r="693">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row>
    <row r="694">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row>
    <row r="695">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row>
    <row r="696">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row>
    <row r="697">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row>
    <row r="698">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row>
    <row r="699">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row>
    <row r="700">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row>
    <row r="701">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row>
    <row r="702">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row>
    <row r="703">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row>
    <row r="704">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row>
    <row r="705">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row>
    <row r="706">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row>
    <row r="707">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row>
    <row r="708">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row>
    <row r="709">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row>
    <row r="710">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row>
    <row r="711">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row>
    <row r="712">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row>
    <row r="714">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row>
    <row r="715">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row>
    <row r="716">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row>
    <row r="717">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row>
    <row r="718">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row>
    <row r="719">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row>
    <row r="720">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row>
    <row r="721">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row>
    <row r="722">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row>
    <row r="723">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row>
    <row r="724">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row>
    <row r="725">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row>
    <row r="726">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row>
    <row r="727">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row>
    <row r="729">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row>
    <row r="730">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row>
    <row r="731">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row>
    <row r="732">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row>
    <row r="733">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row>
    <row r="734">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row>
    <row r="735">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row>
    <row r="736">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row>
    <row r="737">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row>
    <row r="738">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row>
    <row r="739">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row>
    <row r="740">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row>
    <row r="741">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row>
    <row r="742">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row>
    <row r="743">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row>
    <row r="744">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row>
    <row r="745">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row>
    <row r="746">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row>
    <row r="747">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row>
    <row r="748">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row>
    <row r="749">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row>
    <row r="750">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row>
    <row r="751">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row>
    <row r="752">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row>
    <row r="753">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row>
    <row r="754">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row>
    <row r="755">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row>
    <row r="756">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row>
    <row r="757">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row>
    <row r="758">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row>
    <row r="759">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row>
    <row r="760">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row>
    <row r="761">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row>
    <row r="762">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row>
    <row r="763">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row>
    <row r="765">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row>
    <row r="766">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row>
    <row r="767">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row>
    <row r="768">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row>
    <row r="769">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row>
    <row r="770">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row>
    <row r="771">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row>
    <row r="772">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row>
    <row r="773">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row>
    <row r="774">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row>
    <row r="775">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row>
    <row r="776">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row>
    <row r="777">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row>
    <row r="778">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row>
    <row r="779">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row>
    <row r="780">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row>
    <row r="781">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row>
    <row r="782">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row>
    <row r="783">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row>
    <row r="784">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row>
    <row r="785">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row>
    <row r="786">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row>
    <row r="787">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row>
    <row r="788">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row>
    <row r="789">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row>
    <row r="790">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row>
    <row r="791">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row>
    <row r="792">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row>
    <row r="793">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row>
    <row r="794">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row>
    <row r="795">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row>
    <row r="796">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row>
    <row r="797">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row>
    <row r="798">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row>
    <row r="799">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row>
    <row r="800">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row>
    <row r="801">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row>
    <row r="802">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row>
    <row r="803">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row>
    <row r="804">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row>
    <row r="805">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row>
    <row r="806">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row>
    <row r="807">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row>
    <row r="808">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row>
    <row r="809">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row>
    <row r="810">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row>
    <row r="811">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row>
    <row r="812">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row>
    <row r="813">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row>
    <row r="814">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row>
    <row r="815">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row>
    <row r="816">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row>
    <row r="817">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row>
    <row r="818">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row>
    <row r="819">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row>
    <row r="820">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row>
    <row r="821">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row>
    <row r="822">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row>
    <row r="823">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row>
    <row r="824">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row>
    <row r="825">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row>
    <row r="826">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row>
    <row r="827">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row>
    <row r="828">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row>
    <row r="829">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row>
    <row r="830">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row>
    <row r="831">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row>
    <row r="832">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row>
    <row r="833">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row>
    <row r="834">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row>
    <row r="835">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row>
    <row r="836">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row>
    <row r="837">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row>
    <row r="838">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row>
    <row r="839">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row>
    <row r="840">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row>
    <row r="841">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row>
    <row r="842">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row>
    <row r="843">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row>
    <row r="844">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row>
    <row r="845">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row>
    <row r="846">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row>
    <row r="847">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row>
    <row r="848">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row>
    <row r="849">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row>
    <row r="850">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row>
    <row r="851">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row>
    <row r="852">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row>
    <row r="853">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row>
    <row r="854">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row>
    <row r="855">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row>
    <row r="856">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row>
    <row r="857">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row>
    <row r="858">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row>
    <row r="859">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row>
    <row r="860">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row>
    <row r="861">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row>
    <row r="862">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row>
    <row r="863">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row>
    <row r="864">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row>
    <row r="865">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row>
    <row r="866">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row>
    <row r="867">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row>
    <row r="868">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row>
    <row r="869">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row>
    <row r="870">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row>
    <row r="871">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row>
    <row r="872">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row>
    <row r="873">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row>
    <row r="874">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row>
    <row r="875">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row>
    <row r="876">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row>
    <row r="877">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row>
    <row r="878">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row>
    <row r="879">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row>
    <row r="880">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row>
    <row r="881">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row>
    <row r="882">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row>
    <row r="883">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row>
    <row r="884">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row>
    <row r="885">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row>
    <row r="886">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row>
    <row r="887">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row>
    <row r="888">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row>
    <row r="889">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row>
    <row r="890">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row>
    <row r="891">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row>
    <row r="892">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row>
    <row r="893">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row>
    <row r="894">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row>
    <row r="895">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row>
    <row r="896">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row>
    <row r="897">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row>
    <row r="898">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row>
    <row r="899">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row>
    <row r="900">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row>
    <row r="901">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row>
    <row r="902">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row>
    <row r="903">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row>
    <row r="904">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row>
    <row r="905">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row>
    <row r="906">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row>
    <row r="907">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row>
    <row r="908">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row>
    <row r="909">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row>
    <row r="910">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row>
    <row r="911">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row>
    <row r="912">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row>
    <row r="913">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row>
    <row r="914">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row>
    <row r="915">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row>
    <row r="916">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row>
    <row r="917">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row>
    <row r="918">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row>
    <row r="919">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row>
    <row r="920">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row>
    <row r="921">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row>
    <row r="922">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row>
    <row r="923">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row>
    <row r="924">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row>
    <row r="925">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row>
    <row r="926">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row>
    <row r="927">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row>
    <row r="928">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row>
    <row r="929">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row>
    <row r="930">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row>
    <row r="931">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row>
    <row r="932">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row>
    <row r="933">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row>
    <row r="934">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row>
    <row r="935">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row>
    <row r="936">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row>
    <row r="937">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row>
    <row r="938">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row>
    <row r="939">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row>
    <row r="940">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row>
    <row r="941">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row>
    <row r="942">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row>
    <row r="943">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row>
    <row r="944">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row>
    <row r="945">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row>
    <row r="946">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row>
    <row r="947">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row>
    <row r="948">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row>
    <row r="949">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row>
    <row r="950">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row>
    <row r="951">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row>
    <row r="952">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row>
    <row r="953">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row>
    <row r="954">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row>
    <row r="955">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row>
    <row r="956">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row>
    <row r="957">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row>
    <row r="958">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row>
    <row r="959">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row>
    <row r="960">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row>
    <row r="961">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row>
    <row r="962">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row>
    <row r="963">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row>
    <row r="964">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row>
    <row r="965">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row>
    <row r="966">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row>
    <row r="967">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row>
    <row r="968">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row>
    <row r="969">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row>
    <row r="970">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row>
    <row r="971">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row>
    <row r="972">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row>
    <row r="973">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row>
    <row r="974">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row>
    <row r="975">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row>
    <row r="976">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row>
    <row r="977">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row>
    <row r="978">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row>
    <row r="979">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row>
    <row r="980">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row>
    <row r="981">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row>
    <row r="982">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row>
    <row r="983">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row>
    <row r="984">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row>
    <row r="985">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row>
    <row r="986">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row>
    <row r="987">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row>
    <row r="988">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row>
    <row r="989">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row>
    <row r="990">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row>
    <row r="991">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row>
    <row r="992">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row>
    <row r="993">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row>
    <row r="994">
      <c r="A994" s="10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row>
    <row r="995">
      <c r="A995" s="105"/>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row>
    <row r="996">
      <c r="A996" s="105"/>
      <c r="B996" s="105"/>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row>
    <row r="997">
      <c r="A997" s="105"/>
      <c r="B997" s="105"/>
      <c r="C997" s="105"/>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row>
    <row r="998">
      <c r="A998" s="105"/>
      <c r="B998" s="105"/>
      <c r="C998" s="105"/>
      <c r="D998" s="105"/>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row>
    <row r="999">
      <c r="A999" s="105"/>
      <c r="B999" s="105"/>
      <c r="C999" s="105"/>
      <c r="D999" s="105"/>
      <c r="E999" s="105"/>
      <c r="F999" s="105"/>
      <c r="G999" s="105"/>
      <c r="H999" s="105"/>
      <c r="I999" s="105"/>
      <c r="J999" s="105"/>
      <c r="K999" s="105"/>
      <c r="L999" s="105"/>
      <c r="M999" s="105"/>
      <c r="N999" s="105"/>
      <c r="O999" s="105"/>
      <c r="P999" s="105"/>
      <c r="Q999" s="105"/>
      <c r="R999" s="105"/>
      <c r="S999" s="105"/>
      <c r="T999" s="105"/>
      <c r="U999" s="105"/>
      <c r="V999" s="105"/>
      <c r="W999" s="105"/>
      <c r="X999" s="105"/>
      <c r="Y999" s="105"/>
      <c r="Z999" s="105"/>
    </row>
    <row r="1000">
      <c r="A1000" s="105"/>
      <c r="B1000" s="105"/>
      <c r="C1000" s="105"/>
      <c r="D1000" s="105"/>
      <c r="E1000" s="105"/>
      <c r="F1000" s="10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row>
    <row r="1001">
      <c r="A1001" s="105"/>
      <c r="B1001" s="105"/>
      <c r="C1001" s="105"/>
      <c r="D1001" s="105"/>
      <c r="E1001" s="105"/>
      <c r="F1001" s="105"/>
      <c r="G1001" s="105"/>
      <c r="H1001" s="105"/>
      <c r="I1001" s="105"/>
      <c r="J1001" s="105"/>
      <c r="K1001" s="105"/>
      <c r="L1001" s="105"/>
      <c r="M1001" s="105"/>
      <c r="N1001" s="105"/>
      <c r="O1001" s="105"/>
      <c r="P1001" s="105"/>
      <c r="Q1001" s="105"/>
      <c r="R1001" s="105"/>
      <c r="S1001" s="105"/>
      <c r="T1001" s="105"/>
      <c r="U1001" s="105"/>
      <c r="V1001" s="105"/>
      <c r="W1001" s="105"/>
      <c r="X1001" s="105"/>
      <c r="Y1001" s="105"/>
      <c r="Z1001" s="105"/>
    </row>
    <row r="1002">
      <c r="A1002" s="105"/>
      <c r="B1002" s="105"/>
      <c r="C1002" s="105"/>
      <c r="D1002" s="105"/>
      <c r="E1002" s="105"/>
      <c r="F1002" s="105"/>
      <c r="G1002" s="105"/>
      <c r="H1002" s="105"/>
      <c r="I1002" s="105"/>
      <c r="J1002" s="105"/>
      <c r="K1002" s="105"/>
      <c r="L1002" s="105"/>
      <c r="M1002" s="105"/>
      <c r="N1002" s="105"/>
      <c r="O1002" s="105"/>
      <c r="P1002" s="105"/>
      <c r="Q1002" s="105"/>
      <c r="R1002" s="105"/>
      <c r="S1002" s="105"/>
      <c r="T1002" s="105"/>
      <c r="U1002" s="105"/>
      <c r="V1002" s="105"/>
      <c r="W1002" s="105"/>
      <c r="X1002" s="105"/>
      <c r="Y1002" s="105"/>
      <c r="Z1002" s="105"/>
    </row>
    <row r="1003">
      <c r="A1003" s="105"/>
      <c r="B1003" s="105"/>
      <c r="C1003" s="105"/>
      <c r="D1003" s="105"/>
      <c r="E1003" s="105"/>
      <c r="F1003" s="105"/>
      <c r="G1003" s="105"/>
      <c r="H1003" s="105"/>
      <c r="I1003" s="105"/>
      <c r="J1003" s="105"/>
      <c r="K1003" s="105"/>
      <c r="L1003" s="105"/>
      <c r="M1003" s="105"/>
      <c r="N1003" s="105"/>
      <c r="O1003" s="105"/>
      <c r="P1003" s="105"/>
      <c r="Q1003" s="105"/>
      <c r="R1003" s="105"/>
      <c r="S1003" s="105"/>
      <c r="T1003" s="105"/>
      <c r="U1003" s="105"/>
      <c r="V1003" s="105"/>
      <c r="W1003" s="105"/>
      <c r="X1003" s="105"/>
      <c r="Y1003" s="105"/>
      <c r="Z1003" s="105"/>
    </row>
    <row r="1004">
      <c r="A1004" s="105"/>
      <c r="B1004" s="105"/>
      <c r="C1004" s="105"/>
      <c r="D1004" s="105"/>
      <c r="E1004" s="105"/>
      <c r="F1004" s="105"/>
      <c r="G1004" s="105"/>
      <c r="H1004" s="105"/>
      <c r="I1004" s="105"/>
      <c r="J1004" s="105"/>
      <c r="K1004" s="105"/>
      <c r="L1004" s="105"/>
      <c r="M1004" s="105"/>
      <c r="N1004" s="105"/>
      <c r="O1004" s="105"/>
      <c r="P1004" s="105"/>
      <c r="Q1004" s="105"/>
      <c r="R1004" s="105"/>
      <c r="S1004" s="105"/>
      <c r="T1004" s="105"/>
      <c r="U1004" s="105"/>
      <c r="V1004" s="105"/>
      <c r="W1004" s="105"/>
      <c r="X1004" s="105"/>
      <c r="Y1004" s="105"/>
      <c r="Z1004" s="105"/>
    </row>
    <row r="1005">
      <c r="A1005" s="105"/>
      <c r="B1005" s="105"/>
      <c r="C1005" s="105"/>
      <c r="D1005" s="105"/>
      <c r="E1005" s="105"/>
      <c r="F1005" s="105"/>
      <c r="G1005" s="105"/>
      <c r="H1005" s="105"/>
      <c r="I1005" s="105"/>
      <c r="J1005" s="105"/>
      <c r="K1005" s="105"/>
      <c r="L1005" s="105"/>
      <c r="M1005" s="105"/>
      <c r="N1005" s="105"/>
      <c r="O1005" s="105"/>
      <c r="P1005" s="105"/>
      <c r="Q1005" s="105"/>
      <c r="R1005" s="105"/>
      <c r="S1005" s="105"/>
      <c r="T1005" s="105"/>
      <c r="U1005" s="105"/>
      <c r="V1005" s="105"/>
      <c r="W1005" s="105"/>
      <c r="X1005" s="105"/>
      <c r="Y1005" s="105"/>
      <c r="Z1005" s="105"/>
    </row>
    <row r="1006">
      <c r="A1006" s="105"/>
      <c r="B1006" s="105"/>
      <c r="C1006" s="105"/>
      <c r="D1006" s="105"/>
      <c r="E1006" s="105"/>
      <c r="F1006" s="105"/>
      <c r="G1006" s="105"/>
      <c r="H1006" s="105"/>
      <c r="I1006" s="105"/>
      <c r="J1006" s="105"/>
      <c r="K1006" s="105"/>
      <c r="L1006" s="105"/>
      <c r="M1006" s="105"/>
      <c r="N1006" s="105"/>
      <c r="O1006" s="105"/>
      <c r="P1006" s="105"/>
      <c r="Q1006" s="105"/>
      <c r="R1006" s="105"/>
      <c r="S1006" s="105"/>
      <c r="T1006" s="105"/>
      <c r="U1006" s="105"/>
      <c r="V1006" s="105"/>
      <c r="W1006" s="105"/>
      <c r="X1006" s="105"/>
      <c r="Y1006" s="105"/>
      <c r="Z1006" s="105"/>
    </row>
    <row r="1007">
      <c r="A1007" s="105"/>
      <c r="B1007" s="105"/>
      <c r="C1007" s="105"/>
      <c r="D1007" s="105"/>
      <c r="E1007" s="105"/>
      <c r="F1007" s="105"/>
      <c r="G1007" s="105"/>
      <c r="H1007" s="105"/>
      <c r="I1007" s="105"/>
      <c r="J1007" s="105"/>
      <c r="K1007" s="105"/>
      <c r="L1007" s="105"/>
      <c r="M1007" s="105"/>
      <c r="N1007" s="105"/>
      <c r="O1007" s="105"/>
      <c r="P1007" s="105"/>
      <c r="Q1007" s="105"/>
      <c r="R1007" s="105"/>
      <c r="S1007" s="105"/>
      <c r="T1007" s="105"/>
      <c r="U1007" s="105"/>
      <c r="V1007" s="105"/>
      <c r="W1007" s="105"/>
      <c r="X1007" s="105"/>
      <c r="Y1007" s="105"/>
      <c r="Z1007" s="105"/>
    </row>
    <row r="1008">
      <c r="A1008" s="105"/>
      <c r="B1008" s="105"/>
      <c r="C1008" s="105"/>
      <c r="D1008" s="105"/>
      <c r="E1008" s="105"/>
      <c r="F1008" s="105"/>
      <c r="G1008" s="105"/>
      <c r="H1008" s="105"/>
      <c r="I1008" s="105"/>
      <c r="J1008" s="105"/>
      <c r="K1008" s="105"/>
      <c r="L1008" s="105"/>
      <c r="M1008" s="105"/>
      <c r="N1008" s="105"/>
      <c r="O1008" s="105"/>
      <c r="P1008" s="105"/>
      <c r="Q1008" s="105"/>
      <c r="R1008" s="105"/>
      <c r="S1008" s="105"/>
      <c r="T1008" s="105"/>
      <c r="U1008" s="105"/>
      <c r="V1008" s="105"/>
      <c r="W1008" s="105"/>
      <c r="X1008" s="105"/>
      <c r="Y1008" s="105"/>
      <c r="Z1008" s="105"/>
    </row>
    <row r="1009">
      <c r="A1009" s="105"/>
      <c r="B1009" s="105"/>
      <c r="C1009" s="105"/>
      <c r="D1009" s="105"/>
      <c r="E1009" s="105"/>
      <c r="F1009" s="105"/>
      <c r="G1009" s="105"/>
      <c r="H1009" s="105"/>
      <c r="I1009" s="105"/>
      <c r="J1009" s="105"/>
      <c r="K1009" s="105"/>
      <c r="L1009" s="105"/>
      <c r="M1009" s="105"/>
      <c r="N1009" s="105"/>
      <c r="O1009" s="105"/>
      <c r="P1009" s="105"/>
      <c r="Q1009" s="105"/>
      <c r="R1009" s="105"/>
      <c r="S1009" s="105"/>
      <c r="T1009" s="105"/>
      <c r="U1009" s="105"/>
      <c r="V1009" s="105"/>
      <c r="W1009" s="105"/>
      <c r="X1009" s="105"/>
      <c r="Y1009" s="105"/>
      <c r="Z1009" s="105"/>
    </row>
    <row r="1010">
      <c r="A1010" s="105"/>
      <c r="B1010" s="105"/>
      <c r="C1010" s="105"/>
      <c r="D1010" s="105"/>
      <c r="E1010" s="105"/>
      <c r="F1010" s="105"/>
      <c r="G1010" s="105"/>
      <c r="H1010" s="105"/>
      <c r="I1010" s="105"/>
      <c r="J1010" s="105"/>
      <c r="K1010" s="105"/>
      <c r="L1010" s="105"/>
      <c r="M1010" s="105"/>
      <c r="N1010" s="105"/>
      <c r="O1010" s="105"/>
      <c r="P1010" s="105"/>
      <c r="Q1010" s="105"/>
      <c r="R1010" s="105"/>
      <c r="S1010" s="105"/>
      <c r="T1010" s="105"/>
      <c r="U1010" s="105"/>
      <c r="V1010" s="105"/>
      <c r="W1010" s="105"/>
      <c r="X1010" s="105"/>
      <c r="Y1010" s="105"/>
      <c r="Z1010" s="105"/>
    </row>
    <row r="1011">
      <c r="A1011" s="105"/>
      <c r="B1011" s="105"/>
      <c r="C1011" s="105"/>
      <c r="D1011" s="105"/>
      <c r="E1011" s="105"/>
      <c r="F1011" s="105"/>
      <c r="G1011" s="105"/>
      <c r="H1011" s="105"/>
      <c r="I1011" s="105"/>
      <c r="J1011" s="105"/>
      <c r="K1011" s="105"/>
      <c r="L1011" s="105"/>
      <c r="M1011" s="105"/>
      <c r="N1011" s="105"/>
      <c r="O1011" s="105"/>
      <c r="P1011" s="105"/>
      <c r="Q1011" s="105"/>
      <c r="R1011" s="105"/>
      <c r="S1011" s="105"/>
      <c r="T1011" s="105"/>
      <c r="U1011" s="105"/>
      <c r="V1011" s="105"/>
      <c r="W1011" s="105"/>
      <c r="X1011" s="105"/>
      <c r="Y1011" s="105"/>
      <c r="Z1011" s="105"/>
    </row>
    <row r="1012">
      <c r="A1012" s="105"/>
      <c r="B1012" s="105"/>
      <c r="C1012" s="105"/>
      <c r="D1012" s="105"/>
      <c r="E1012" s="105"/>
      <c r="F1012" s="105"/>
      <c r="G1012" s="105"/>
      <c r="H1012" s="105"/>
      <c r="I1012" s="105"/>
      <c r="J1012" s="105"/>
      <c r="K1012" s="105"/>
      <c r="L1012" s="105"/>
      <c r="M1012" s="105"/>
      <c r="N1012" s="105"/>
      <c r="O1012" s="105"/>
      <c r="P1012" s="105"/>
      <c r="Q1012" s="105"/>
      <c r="R1012" s="105"/>
      <c r="S1012" s="105"/>
      <c r="T1012" s="105"/>
      <c r="U1012" s="105"/>
      <c r="V1012" s="105"/>
      <c r="W1012" s="105"/>
      <c r="X1012" s="105"/>
      <c r="Y1012" s="105"/>
      <c r="Z1012" s="105"/>
    </row>
    <row r="1013">
      <c r="A1013" s="105"/>
      <c r="B1013" s="105"/>
      <c r="C1013" s="105"/>
      <c r="D1013" s="105"/>
      <c r="E1013" s="105"/>
      <c r="F1013" s="105"/>
      <c r="G1013" s="105"/>
      <c r="H1013" s="105"/>
      <c r="I1013" s="105"/>
      <c r="J1013" s="105"/>
      <c r="K1013" s="105"/>
      <c r="L1013" s="105"/>
      <c r="M1013" s="105"/>
      <c r="N1013" s="105"/>
      <c r="O1013" s="105"/>
      <c r="P1013" s="105"/>
      <c r="Q1013" s="105"/>
      <c r="R1013" s="105"/>
      <c r="S1013" s="105"/>
      <c r="T1013" s="105"/>
      <c r="U1013" s="105"/>
      <c r="V1013" s="105"/>
      <c r="W1013" s="105"/>
      <c r="X1013" s="105"/>
      <c r="Y1013" s="105"/>
      <c r="Z1013" s="105"/>
    </row>
    <row r="1014">
      <c r="A1014" s="105"/>
      <c r="B1014" s="105"/>
      <c r="C1014" s="105"/>
      <c r="D1014" s="105"/>
      <c r="E1014" s="105"/>
      <c r="F1014" s="105"/>
      <c r="G1014" s="105"/>
      <c r="H1014" s="105"/>
      <c r="I1014" s="105"/>
      <c r="J1014" s="105"/>
      <c r="K1014" s="105"/>
      <c r="L1014" s="105"/>
      <c r="M1014" s="105"/>
      <c r="N1014" s="105"/>
      <c r="O1014" s="105"/>
      <c r="P1014" s="105"/>
      <c r="Q1014" s="105"/>
      <c r="R1014" s="105"/>
      <c r="S1014" s="105"/>
      <c r="T1014" s="105"/>
      <c r="U1014" s="105"/>
      <c r="V1014" s="105"/>
      <c r="W1014" s="105"/>
      <c r="X1014" s="105"/>
      <c r="Y1014" s="105"/>
      <c r="Z1014" s="105"/>
    </row>
    <row r="1015">
      <c r="A1015" s="105"/>
      <c r="B1015" s="105"/>
      <c r="C1015" s="105"/>
      <c r="D1015" s="105"/>
      <c r="E1015" s="105"/>
      <c r="F1015" s="105"/>
      <c r="G1015" s="105"/>
      <c r="H1015" s="105"/>
      <c r="I1015" s="105"/>
      <c r="J1015" s="105"/>
      <c r="K1015" s="105"/>
      <c r="L1015" s="105"/>
      <c r="M1015" s="105"/>
      <c r="N1015" s="105"/>
      <c r="O1015" s="105"/>
      <c r="P1015" s="105"/>
      <c r="Q1015" s="105"/>
      <c r="R1015" s="105"/>
      <c r="S1015" s="105"/>
      <c r="T1015" s="105"/>
      <c r="U1015" s="105"/>
      <c r="V1015" s="105"/>
      <c r="W1015" s="105"/>
      <c r="X1015" s="105"/>
      <c r="Y1015" s="105"/>
      <c r="Z1015" s="105"/>
    </row>
    <row r="1016">
      <c r="A1016" s="105"/>
      <c r="B1016" s="105"/>
      <c r="C1016" s="105"/>
      <c r="D1016" s="105"/>
      <c r="E1016" s="105"/>
      <c r="F1016" s="105"/>
      <c r="G1016" s="105"/>
      <c r="H1016" s="105"/>
      <c r="I1016" s="105"/>
      <c r="J1016" s="105"/>
      <c r="K1016" s="105"/>
      <c r="L1016" s="105"/>
      <c r="M1016" s="105"/>
      <c r="N1016" s="105"/>
      <c r="O1016" s="105"/>
      <c r="P1016" s="105"/>
      <c r="Q1016" s="105"/>
      <c r="R1016" s="105"/>
      <c r="S1016" s="105"/>
      <c r="T1016" s="105"/>
      <c r="U1016" s="105"/>
      <c r="V1016" s="105"/>
      <c r="W1016" s="105"/>
      <c r="X1016" s="105"/>
      <c r="Y1016" s="105"/>
      <c r="Z1016" s="105"/>
    </row>
    <row r="1017">
      <c r="A1017" s="105"/>
      <c r="B1017" s="105"/>
      <c r="C1017" s="105"/>
      <c r="D1017" s="105"/>
      <c r="E1017" s="105"/>
      <c r="F1017" s="105"/>
      <c r="G1017" s="105"/>
      <c r="H1017" s="105"/>
      <c r="I1017" s="105"/>
      <c r="J1017" s="105"/>
      <c r="K1017" s="105"/>
      <c r="L1017" s="105"/>
      <c r="M1017" s="105"/>
      <c r="N1017" s="105"/>
      <c r="O1017" s="105"/>
      <c r="P1017" s="105"/>
      <c r="Q1017" s="105"/>
      <c r="R1017" s="105"/>
      <c r="S1017" s="105"/>
      <c r="T1017" s="105"/>
      <c r="U1017" s="105"/>
      <c r="V1017" s="105"/>
      <c r="W1017" s="105"/>
      <c r="X1017" s="105"/>
      <c r="Y1017" s="105"/>
      <c r="Z1017" s="105"/>
    </row>
    <row r="1018">
      <c r="A1018" s="105"/>
      <c r="B1018" s="105"/>
      <c r="C1018" s="105"/>
      <c r="D1018" s="105"/>
      <c r="E1018" s="105"/>
      <c r="F1018" s="105"/>
      <c r="G1018" s="105"/>
      <c r="H1018" s="105"/>
      <c r="I1018" s="105"/>
      <c r="J1018" s="105"/>
      <c r="K1018" s="105"/>
      <c r="L1018" s="105"/>
      <c r="M1018" s="105"/>
      <c r="N1018" s="105"/>
      <c r="O1018" s="105"/>
      <c r="P1018" s="105"/>
      <c r="Q1018" s="105"/>
      <c r="R1018" s="105"/>
      <c r="S1018" s="105"/>
      <c r="T1018" s="105"/>
      <c r="U1018" s="105"/>
      <c r="V1018" s="105"/>
      <c r="W1018" s="105"/>
      <c r="X1018" s="105"/>
      <c r="Y1018" s="105"/>
      <c r="Z1018" s="105"/>
    </row>
    <row r="1019">
      <c r="A1019" s="105"/>
      <c r="B1019" s="105"/>
      <c r="C1019" s="105"/>
      <c r="D1019" s="105"/>
      <c r="E1019" s="105"/>
      <c r="F1019" s="105"/>
      <c r="G1019" s="105"/>
      <c r="H1019" s="105"/>
      <c r="I1019" s="105"/>
      <c r="J1019" s="105"/>
      <c r="K1019" s="105"/>
      <c r="L1019" s="105"/>
      <c r="M1019" s="105"/>
      <c r="N1019" s="105"/>
      <c r="O1019" s="105"/>
      <c r="P1019" s="105"/>
      <c r="Q1019" s="105"/>
      <c r="R1019" s="105"/>
      <c r="S1019" s="105"/>
      <c r="T1019" s="105"/>
      <c r="U1019" s="105"/>
      <c r="V1019" s="105"/>
      <c r="W1019" s="105"/>
      <c r="X1019" s="105"/>
      <c r="Y1019" s="105"/>
      <c r="Z1019" s="105"/>
    </row>
    <row r="1020">
      <c r="A1020" s="105"/>
      <c r="B1020" s="105"/>
      <c r="C1020" s="105"/>
      <c r="D1020" s="105"/>
      <c r="E1020" s="105"/>
      <c r="F1020" s="105"/>
      <c r="G1020" s="105"/>
      <c r="H1020" s="105"/>
      <c r="I1020" s="105"/>
      <c r="J1020" s="105"/>
      <c r="K1020" s="105"/>
      <c r="L1020" s="105"/>
      <c r="M1020" s="105"/>
      <c r="N1020" s="105"/>
      <c r="O1020" s="105"/>
      <c r="P1020" s="105"/>
      <c r="Q1020" s="105"/>
      <c r="R1020" s="105"/>
      <c r="S1020" s="105"/>
      <c r="T1020" s="105"/>
      <c r="U1020" s="105"/>
      <c r="V1020" s="105"/>
      <c r="W1020" s="105"/>
      <c r="X1020" s="105"/>
      <c r="Y1020" s="105"/>
      <c r="Z1020" s="105"/>
    </row>
    <row r="1021">
      <c r="A1021" s="105"/>
      <c r="B1021" s="105"/>
      <c r="C1021" s="105"/>
      <c r="D1021" s="105"/>
      <c r="E1021" s="105"/>
      <c r="F1021" s="105"/>
      <c r="G1021" s="105"/>
      <c r="H1021" s="105"/>
      <c r="I1021" s="105"/>
      <c r="J1021" s="105"/>
      <c r="K1021" s="105"/>
      <c r="L1021" s="105"/>
      <c r="M1021" s="105"/>
      <c r="N1021" s="105"/>
      <c r="O1021" s="105"/>
      <c r="P1021" s="105"/>
      <c r="Q1021" s="105"/>
      <c r="R1021" s="105"/>
      <c r="S1021" s="105"/>
      <c r="T1021" s="105"/>
      <c r="U1021" s="105"/>
      <c r="V1021" s="105"/>
      <c r="W1021" s="105"/>
      <c r="X1021" s="105"/>
      <c r="Y1021" s="105"/>
      <c r="Z1021" s="105"/>
    </row>
    <row r="1022">
      <c r="A1022" s="105"/>
      <c r="B1022" s="105"/>
      <c r="C1022" s="105"/>
      <c r="D1022" s="105"/>
      <c r="E1022" s="105"/>
      <c r="F1022" s="105"/>
      <c r="G1022" s="105"/>
      <c r="H1022" s="105"/>
      <c r="I1022" s="105"/>
      <c r="J1022" s="105"/>
      <c r="K1022" s="105"/>
      <c r="L1022" s="105"/>
      <c r="M1022" s="105"/>
      <c r="N1022" s="105"/>
      <c r="O1022" s="105"/>
      <c r="P1022" s="105"/>
      <c r="Q1022" s="105"/>
      <c r="R1022" s="105"/>
      <c r="S1022" s="105"/>
      <c r="T1022" s="105"/>
      <c r="U1022" s="105"/>
      <c r="V1022" s="105"/>
      <c r="W1022" s="105"/>
      <c r="X1022" s="105"/>
      <c r="Y1022" s="105"/>
      <c r="Z1022" s="105"/>
    </row>
    <row r="1023">
      <c r="A1023" s="105"/>
      <c r="B1023" s="105"/>
      <c r="C1023" s="105"/>
      <c r="D1023" s="105"/>
      <c r="E1023" s="105"/>
      <c r="F1023" s="105"/>
      <c r="G1023" s="105"/>
      <c r="H1023" s="105"/>
      <c r="I1023" s="105"/>
      <c r="J1023" s="105"/>
      <c r="K1023" s="105"/>
      <c r="L1023" s="105"/>
      <c r="M1023" s="105"/>
      <c r="N1023" s="105"/>
      <c r="O1023" s="105"/>
      <c r="P1023" s="105"/>
      <c r="Q1023" s="105"/>
      <c r="R1023" s="105"/>
      <c r="S1023" s="105"/>
      <c r="T1023" s="105"/>
      <c r="U1023" s="105"/>
      <c r="V1023" s="105"/>
      <c r="W1023" s="105"/>
      <c r="X1023" s="105"/>
      <c r="Y1023" s="105"/>
      <c r="Z1023" s="105"/>
    </row>
    <row r="1024">
      <c r="A1024" s="105"/>
      <c r="B1024" s="105"/>
      <c r="C1024" s="105"/>
      <c r="D1024" s="105"/>
      <c r="E1024" s="105"/>
      <c r="F1024" s="105"/>
      <c r="G1024" s="105"/>
      <c r="H1024" s="105"/>
      <c r="I1024" s="105"/>
      <c r="J1024" s="105"/>
      <c r="K1024" s="105"/>
      <c r="L1024" s="105"/>
      <c r="M1024" s="105"/>
      <c r="N1024" s="105"/>
      <c r="O1024" s="105"/>
      <c r="P1024" s="105"/>
      <c r="Q1024" s="105"/>
      <c r="R1024" s="105"/>
      <c r="S1024" s="105"/>
      <c r="T1024" s="105"/>
      <c r="U1024" s="105"/>
      <c r="V1024" s="105"/>
      <c r="W1024" s="105"/>
      <c r="X1024" s="105"/>
      <c r="Y1024" s="105"/>
      <c r="Z1024" s="105"/>
    </row>
    <row r="1025">
      <c r="A1025" s="105"/>
      <c r="B1025" s="105"/>
      <c r="C1025" s="105"/>
      <c r="D1025" s="105"/>
      <c r="E1025" s="105"/>
      <c r="F1025" s="105"/>
      <c r="G1025" s="105"/>
      <c r="H1025" s="105"/>
      <c r="I1025" s="105"/>
      <c r="J1025" s="105"/>
      <c r="K1025" s="105"/>
      <c r="L1025" s="105"/>
      <c r="M1025" s="105"/>
      <c r="N1025" s="105"/>
      <c r="O1025" s="105"/>
      <c r="P1025" s="105"/>
      <c r="Q1025" s="105"/>
      <c r="R1025" s="105"/>
      <c r="S1025" s="105"/>
      <c r="T1025" s="105"/>
      <c r="U1025" s="105"/>
      <c r="V1025" s="105"/>
      <c r="W1025" s="105"/>
      <c r="X1025" s="105"/>
      <c r="Y1025" s="105"/>
      <c r="Z1025" s="105"/>
    </row>
    <row r="1026">
      <c r="A1026" s="105"/>
      <c r="B1026" s="105"/>
      <c r="C1026" s="105"/>
      <c r="D1026" s="105"/>
      <c r="E1026" s="105"/>
      <c r="F1026" s="105"/>
      <c r="G1026" s="105"/>
      <c r="H1026" s="105"/>
      <c r="I1026" s="105"/>
      <c r="J1026" s="105"/>
      <c r="K1026" s="105"/>
      <c r="L1026" s="105"/>
      <c r="M1026" s="105"/>
      <c r="N1026" s="105"/>
      <c r="O1026" s="105"/>
      <c r="P1026" s="105"/>
      <c r="Q1026" s="105"/>
      <c r="R1026" s="105"/>
      <c r="S1026" s="105"/>
      <c r="T1026" s="105"/>
      <c r="U1026" s="105"/>
      <c r="V1026" s="105"/>
      <c r="W1026" s="105"/>
      <c r="X1026" s="105"/>
      <c r="Y1026" s="105"/>
      <c r="Z1026" s="105"/>
    </row>
    <row r="1027">
      <c r="A1027" s="105"/>
      <c r="B1027" s="105"/>
      <c r="C1027" s="105"/>
      <c r="D1027" s="105"/>
      <c r="E1027" s="105"/>
      <c r="F1027" s="105"/>
      <c r="G1027" s="105"/>
      <c r="H1027" s="105"/>
      <c r="I1027" s="105"/>
      <c r="J1027" s="105"/>
      <c r="K1027" s="105"/>
      <c r="L1027" s="105"/>
      <c r="M1027" s="105"/>
      <c r="N1027" s="105"/>
      <c r="O1027" s="105"/>
      <c r="P1027" s="105"/>
      <c r="Q1027" s="105"/>
      <c r="R1027" s="105"/>
      <c r="S1027" s="105"/>
      <c r="T1027" s="105"/>
      <c r="U1027" s="105"/>
      <c r="V1027" s="105"/>
      <c r="W1027" s="105"/>
      <c r="X1027" s="105"/>
      <c r="Y1027" s="105"/>
      <c r="Z1027" s="105"/>
    </row>
    <row r="1028">
      <c r="A1028" s="105"/>
      <c r="B1028" s="105"/>
      <c r="C1028" s="105"/>
      <c r="D1028" s="105"/>
      <c r="E1028" s="105"/>
      <c r="F1028" s="105"/>
      <c r="G1028" s="105"/>
      <c r="H1028" s="105"/>
      <c r="I1028" s="105"/>
      <c r="J1028" s="105"/>
      <c r="K1028" s="105"/>
      <c r="L1028" s="105"/>
      <c r="M1028" s="105"/>
      <c r="N1028" s="105"/>
      <c r="O1028" s="105"/>
      <c r="P1028" s="105"/>
      <c r="Q1028" s="105"/>
      <c r="R1028" s="105"/>
      <c r="S1028" s="105"/>
      <c r="T1028" s="105"/>
      <c r="U1028" s="105"/>
      <c r="V1028" s="105"/>
      <c r="W1028" s="105"/>
      <c r="X1028" s="105"/>
      <c r="Y1028" s="105"/>
      <c r="Z1028" s="105"/>
    </row>
    <row r="1029">
      <c r="A1029" s="105"/>
      <c r="B1029" s="105"/>
      <c r="C1029" s="105"/>
      <c r="D1029" s="105"/>
      <c r="E1029" s="105"/>
      <c r="F1029" s="105"/>
      <c r="G1029" s="105"/>
      <c r="H1029" s="105"/>
      <c r="I1029" s="105"/>
      <c r="J1029" s="105"/>
      <c r="K1029" s="105"/>
      <c r="L1029" s="105"/>
      <c r="M1029" s="105"/>
      <c r="N1029" s="105"/>
      <c r="O1029" s="105"/>
      <c r="P1029" s="105"/>
      <c r="Q1029" s="105"/>
      <c r="R1029" s="105"/>
      <c r="S1029" s="105"/>
      <c r="T1029" s="105"/>
      <c r="U1029" s="105"/>
      <c r="V1029" s="105"/>
      <c r="W1029" s="105"/>
      <c r="X1029" s="105"/>
      <c r="Y1029" s="105"/>
      <c r="Z1029" s="105"/>
    </row>
    <row r="1030">
      <c r="A1030" s="105"/>
      <c r="B1030" s="105"/>
      <c r="C1030" s="105"/>
      <c r="D1030" s="105"/>
      <c r="E1030" s="105"/>
      <c r="F1030" s="105"/>
      <c r="G1030" s="105"/>
      <c r="H1030" s="105"/>
      <c r="I1030" s="105"/>
      <c r="J1030" s="105"/>
      <c r="K1030" s="105"/>
      <c r="L1030" s="105"/>
      <c r="M1030" s="105"/>
      <c r="N1030" s="105"/>
      <c r="O1030" s="105"/>
      <c r="P1030" s="105"/>
      <c r="Q1030" s="105"/>
      <c r="R1030" s="105"/>
      <c r="S1030" s="105"/>
      <c r="T1030" s="105"/>
      <c r="U1030" s="105"/>
      <c r="V1030" s="105"/>
      <c r="W1030" s="105"/>
      <c r="X1030" s="105"/>
      <c r="Y1030" s="105"/>
      <c r="Z1030" s="105"/>
    </row>
    <row r="1031">
      <c r="A1031" s="105"/>
      <c r="B1031" s="105"/>
      <c r="C1031" s="105"/>
      <c r="D1031" s="105"/>
      <c r="E1031" s="105"/>
      <c r="F1031" s="105"/>
      <c r="G1031" s="105"/>
      <c r="H1031" s="105"/>
      <c r="I1031" s="105"/>
      <c r="J1031" s="105"/>
      <c r="K1031" s="105"/>
      <c r="L1031" s="105"/>
      <c r="M1031" s="105"/>
      <c r="N1031" s="105"/>
      <c r="O1031" s="105"/>
      <c r="P1031" s="105"/>
      <c r="Q1031" s="105"/>
      <c r="R1031" s="105"/>
      <c r="S1031" s="105"/>
      <c r="T1031" s="105"/>
      <c r="U1031" s="105"/>
      <c r="V1031" s="105"/>
      <c r="W1031" s="105"/>
      <c r="X1031" s="105"/>
      <c r="Y1031" s="105"/>
      <c r="Z1031" s="105"/>
    </row>
    <row r="1032">
      <c r="A1032" s="105"/>
      <c r="B1032" s="105"/>
      <c r="C1032" s="105"/>
      <c r="D1032" s="105"/>
      <c r="E1032" s="105"/>
      <c r="F1032" s="105"/>
      <c r="G1032" s="105"/>
      <c r="H1032" s="105"/>
      <c r="I1032" s="105"/>
      <c r="J1032" s="105"/>
      <c r="K1032" s="105"/>
      <c r="L1032" s="105"/>
      <c r="M1032" s="105"/>
      <c r="N1032" s="105"/>
      <c r="O1032" s="105"/>
      <c r="P1032" s="105"/>
      <c r="Q1032" s="105"/>
      <c r="R1032" s="105"/>
      <c r="S1032" s="105"/>
      <c r="T1032" s="105"/>
      <c r="U1032" s="105"/>
      <c r="V1032" s="105"/>
      <c r="W1032" s="105"/>
      <c r="X1032" s="105"/>
      <c r="Y1032" s="105"/>
      <c r="Z1032" s="105"/>
    </row>
    <row r="1033">
      <c r="A1033" s="105"/>
      <c r="B1033" s="105"/>
      <c r="C1033" s="105"/>
      <c r="D1033" s="105"/>
      <c r="E1033" s="105"/>
      <c r="F1033" s="105"/>
      <c r="G1033" s="105"/>
      <c r="H1033" s="105"/>
      <c r="I1033" s="105"/>
      <c r="J1033" s="105"/>
      <c r="K1033" s="105"/>
      <c r="L1033" s="105"/>
      <c r="M1033" s="105"/>
      <c r="N1033" s="105"/>
      <c r="O1033" s="105"/>
      <c r="P1033" s="105"/>
      <c r="Q1033" s="105"/>
      <c r="R1033" s="105"/>
      <c r="S1033" s="105"/>
      <c r="T1033" s="105"/>
      <c r="U1033" s="105"/>
      <c r="V1033" s="105"/>
      <c r="W1033" s="105"/>
      <c r="X1033" s="105"/>
      <c r="Y1033" s="105"/>
      <c r="Z1033" s="105"/>
    </row>
    <row r="1034">
      <c r="A1034" s="105"/>
      <c r="B1034" s="105"/>
      <c r="C1034" s="105"/>
      <c r="D1034" s="105"/>
      <c r="E1034" s="105"/>
      <c r="F1034" s="105"/>
      <c r="G1034" s="105"/>
      <c r="H1034" s="105"/>
      <c r="I1034" s="105"/>
      <c r="J1034" s="105"/>
      <c r="K1034" s="105"/>
      <c r="L1034" s="105"/>
      <c r="M1034" s="105"/>
      <c r="N1034" s="105"/>
      <c r="O1034" s="105"/>
      <c r="P1034" s="105"/>
      <c r="Q1034" s="105"/>
      <c r="R1034" s="105"/>
      <c r="S1034" s="105"/>
      <c r="T1034" s="105"/>
      <c r="U1034" s="105"/>
      <c r="V1034" s="105"/>
      <c r="W1034" s="105"/>
      <c r="X1034" s="105"/>
      <c r="Y1034" s="105"/>
      <c r="Z1034" s="105"/>
    </row>
    <row r="1035">
      <c r="A1035" s="105"/>
      <c r="B1035" s="105"/>
      <c r="C1035" s="105"/>
      <c r="D1035" s="105"/>
      <c r="E1035" s="105"/>
      <c r="F1035" s="105"/>
      <c r="G1035" s="105"/>
      <c r="H1035" s="105"/>
      <c r="I1035" s="105"/>
      <c r="J1035" s="105"/>
      <c r="K1035" s="105"/>
      <c r="L1035" s="105"/>
      <c r="M1035" s="105"/>
      <c r="N1035" s="105"/>
      <c r="O1035" s="105"/>
      <c r="P1035" s="105"/>
      <c r="Q1035" s="105"/>
      <c r="R1035" s="105"/>
      <c r="S1035" s="105"/>
      <c r="T1035" s="105"/>
      <c r="U1035" s="105"/>
      <c r="V1035" s="105"/>
      <c r="W1035" s="105"/>
      <c r="X1035" s="105"/>
      <c r="Y1035" s="105"/>
      <c r="Z1035" s="105"/>
    </row>
    <row r="1036">
      <c r="A1036" s="105"/>
      <c r="B1036" s="105"/>
      <c r="C1036" s="105"/>
      <c r="D1036" s="105"/>
      <c r="E1036" s="105"/>
      <c r="F1036" s="105"/>
      <c r="G1036" s="105"/>
      <c r="H1036" s="105"/>
      <c r="I1036" s="105"/>
      <c r="J1036" s="105"/>
      <c r="K1036" s="105"/>
      <c r="L1036" s="105"/>
      <c r="M1036" s="105"/>
      <c r="N1036" s="105"/>
      <c r="O1036" s="105"/>
      <c r="P1036" s="105"/>
      <c r="Q1036" s="105"/>
      <c r="R1036" s="105"/>
      <c r="S1036" s="105"/>
      <c r="T1036" s="105"/>
      <c r="U1036" s="105"/>
      <c r="V1036" s="105"/>
      <c r="W1036" s="105"/>
      <c r="X1036" s="105"/>
      <c r="Y1036" s="105"/>
      <c r="Z1036" s="105"/>
    </row>
    <row r="1037">
      <c r="A1037" s="105"/>
      <c r="B1037" s="105"/>
      <c r="C1037" s="105"/>
      <c r="D1037" s="105"/>
      <c r="E1037" s="105"/>
      <c r="F1037" s="105"/>
      <c r="G1037" s="105"/>
      <c r="H1037" s="105"/>
      <c r="I1037" s="105"/>
      <c r="J1037" s="105"/>
      <c r="K1037" s="105"/>
      <c r="L1037" s="105"/>
      <c r="M1037" s="105"/>
      <c r="N1037" s="105"/>
      <c r="O1037" s="105"/>
      <c r="P1037" s="105"/>
      <c r="Q1037" s="105"/>
      <c r="R1037" s="105"/>
      <c r="S1037" s="105"/>
      <c r="T1037" s="105"/>
      <c r="U1037" s="105"/>
      <c r="V1037" s="105"/>
      <c r="W1037" s="105"/>
      <c r="X1037" s="105"/>
      <c r="Y1037" s="105"/>
      <c r="Z1037" s="105"/>
    </row>
    <row r="1038">
      <c r="A1038" s="105"/>
      <c r="B1038" s="105"/>
      <c r="C1038" s="105"/>
      <c r="D1038" s="105"/>
      <c r="E1038" s="105"/>
      <c r="F1038" s="105"/>
      <c r="G1038" s="105"/>
      <c r="H1038" s="105"/>
      <c r="I1038" s="105"/>
      <c r="J1038" s="105"/>
      <c r="K1038" s="105"/>
      <c r="L1038" s="105"/>
      <c r="M1038" s="105"/>
      <c r="N1038" s="105"/>
      <c r="O1038" s="105"/>
      <c r="P1038" s="105"/>
      <c r="Q1038" s="105"/>
      <c r="R1038" s="105"/>
      <c r="S1038" s="105"/>
      <c r="T1038" s="105"/>
      <c r="U1038" s="105"/>
      <c r="V1038" s="105"/>
      <c r="W1038" s="105"/>
      <c r="X1038" s="105"/>
      <c r="Y1038" s="105"/>
      <c r="Z1038" s="105"/>
    </row>
    <row r="1039">
      <c r="A1039" s="105"/>
      <c r="B1039" s="105"/>
      <c r="C1039" s="105"/>
      <c r="D1039" s="105"/>
      <c r="E1039" s="105"/>
      <c r="F1039" s="105"/>
      <c r="G1039" s="105"/>
      <c r="H1039" s="105"/>
      <c r="I1039" s="105"/>
      <c r="J1039" s="105"/>
      <c r="K1039" s="105"/>
      <c r="L1039" s="105"/>
      <c r="M1039" s="105"/>
      <c r="N1039" s="105"/>
      <c r="O1039" s="105"/>
      <c r="P1039" s="105"/>
      <c r="Q1039" s="105"/>
      <c r="R1039" s="105"/>
      <c r="S1039" s="105"/>
      <c r="T1039" s="105"/>
      <c r="U1039" s="105"/>
      <c r="V1039" s="105"/>
      <c r="W1039" s="105"/>
      <c r="X1039" s="105"/>
      <c r="Y1039" s="105"/>
      <c r="Z1039" s="105"/>
    </row>
    <row r="1040">
      <c r="A1040" s="105"/>
      <c r="B1040" s="105"/>
      <c r="C1040" s="105"/>
      <c r="D1040" s="105"/>
      <c r="E1040" s="105"/>
      <c r="F1040" s="105"/>
      <c r="G1040" s="105"/>
      <c r="H1040" s="105"/>
      <c r="I1040" s="105"/>
      <c r="J1040" s="105"/>
      <c r="K1040" s="105"/>
      <c r="L1040" s="105"/>
      <c r="M1040" s="105"/>
      <c r="N1040" s="105"/>
      <c r="O1040" s="105"/>
      <c r="P1040" s="105"/>
      <c r="Q1040" s="105"/>
      <c r="R1040" s="105"/>
      <c r="S1040" s="105"/>
      <c r="T1040" s="105"/>
      <c r="U1040" s="105"/>
      <c r="V1040" s="105"/>
      <c r="W1040" s="105"/>
      <c r="X1040" s="105"/>
      <c r="Y1040" s="105"/>
      <c r="Z1040" s="105"/>
    </row>
    <row r="1041">
      <c r="A1041" s="105"/>
      <c r="B1041" s="105"/>
      <c r="C1041" s="105"/>
      <c r="D1041" s="105"/>
      <c r="E1041" s="105"/>
      <c r="F1041" s="105"/>
      <c r="G1041" s="105"/>
      <c r="H1041" s="105"/>
      <c r="I1041" s="105"/>
      <c r="J1041" s="105"/>
      <c r="K1041" s="105"/>
      <c r="L1041" s="105"/>
      <c r="M1041" s="105"/>
      <c r="N1041" s="105"/>
      <c r="O1041" s="105"/>
      <c r="P1041" s="105"/>
      <c r="Q1041" s="105"/>
      <c r="R1041" s="105"/>
      <c r="S1041" s="105"/>
      <c r="T1041" s="105"/>
      <c r="U1041" s="105"/>
      <c r="V1041" s="105"/>
      <c r="W1041" s="105"/>
      <c r="X1041" s="105"/>
      <c r="Y1041" s="105"/>
      <c r="Z1041" s="105"/>
    </row>
    <row r="1042">
      <c r="A1042" s="105"/>
      <c r="B1042" s="105"/>
      <c r="C1042" s="105"/>
      <c r="D1042" s="105"/>
      <c r="E1042" s="105"/>
      <c r="F1042" s="105"/>
      <c r="G1042" s="105"/>
      <c r="H1042" s="105"/>
      <c r="I1042" s="105"/>
      <c r="J1042" s="105"/>
      <c r="K1042" s="105"/>
      <c r="L1042" s="105"/>
      <c r="M1042" s="105"/>
      <c r="N1042" s="105"/>
      <c r="O1042" s="105"/>
      <c r="P1042" s="105"/>
      <c r="Q1042" s="105"/>
      <c r="R1042" s="105"/>
      <c r="S1042" s="105"/>
      <c r="T1042" s="105"/>
      <c r="U1042" s="105"/>
      <c r="V1042" s="105"/>
      <c r="W1042" s="105"/>
      <c r="X1042" s="105"/>
      <c r="Y1042" s="105"/>
      <c r="Z1042" s="105"/>
    </row>
    <row r="1043">
      <c r="A1043" s="105"/>
      <c r="B1043" s="105"/>
      <c r="C1043" s="105"/>
      <c r="D1043" s="105"/>
      <c r="E1043" s="105"/>
      <c r="F1043" s="105"/>
      <c r="G1043" s="105"/>
      <c r="H1043" s="105"/>
      <c r="I1043" s="105"/>
      <c r="J1043" s="105"/>
      <c r="K1043" s="105"/>
      <c r="L1043" s="105"/>
      <c r="M1043" s="105"/>
      <c r="N1043" s="105"/>
      <c r="O1043" s="105"/>
      <c r="P1043" s="105"/>
      <c r="Q1043" s="105"/>
      <c r="R1043" s="105"/>
      <c r="S1043" s="105"/>
      <c r="T1043" s="105"/>
      <c r="U1043" s="105"/>
      <c r="V1043" s="105"/>
      <c r="W1043" s="105"/>
      <c r="X1043" s="105"/>
      <c r="Y1043" s="105"/>
      <c r="Z1043" s="105"/>
    </row>
    <row r="1044">
      <c r="A1044" s="105"/>
      <c r="B1044" s="105"/>
      <c r="C1044" s="105"/>
      <c r="D1044" s="105"/>
      <c r="E1044" s="105"/>
      <c r="F1044" s="105"/>
      <c r="G1044" s="105"/>
      <c r="H1044" s="105"/>
      <c r="I1044" s="105"/>
      <c r="J1044" s="105"/>
      <c r="K1044" s="105"/>
      <c r="L1044" s="105"/>
      <c r="M1044" s="105"/>
      <c r="N1044" s="105"/>
      <c r="O1044" s="105"/>
      <c r="P1044" s="105"/>
      <c r="Q1044" s="105"/>
      <c r="R1044" s="105"/>
      <c r="S1044" s="105"/>
      <c r="T1044" s="105"/>
      <c r="U1044" s="105"/>
      <c r="V1044" s="105"/>
      <c r="W1044" s="105"/>
      <c r="X1044" s="105"/>
      <c r="Y1044" s="105"/>
      <c r="Z1044" s="105"/>
    </row>
    <row r="1045">
      <c r="A1045" s="105"/>
      <c r="B1045" s="105"/>
      <c r="C1045" s="105"/>
      <c r="D1045" s="105"/>
      <c r="E1045" s="105"/>
      <c r="F1045" s="105"/>
      <c r="G1045" s="105"/>
      <c r="H1045" s="105"/>
      <c r="I1045" s="105"/>
      <c r="J1045" s="105"/>
      <c r="K1045" s="105"/>
      <c r="L1045" s="105"/>
      <c r="M1045" s="105"/>
      <c r="N1045" s="105"/>
      <c r="O1045" s="105"/>
      <c r="P1045" s="105"/>
      <c r="Q1045" s="105"/>
      <c r="R1045" s="105"/>
      <c r="S1045" s="105"/>
      <c r="T1045" s="105"/>
      <c r="U1045" s="105"/>
      <c r="V1045" s="105"/>
      <c r="W1045" s="105"/>
      <c r="X1045" s="105"/>
      <c r="Y1045" s="105"/>
      <c r="Z1045" s="105"/>
    </row>
    <row r="1046">
      <c r="A1046" s="105"/>
      <c r="B1046" s="105"/>
      <c r="C1046" s="105"/>
      <c r="D1046" s="105"/>
      <c r="E1046" s="105"/>
      <c r="F1046" s="105"/>
      <c r="G1046" s="105"/>
      <c r="H1046" s="105"/>
      <c r="I1046" s="105"/>
      <c r="J1046" s="105"/>
      <c r="K1046" s="105"/>
      <c r="L1046" s="105"/>
      <c r="M1046" s="105"/>
      <c r="N1046" s="105"/>
      <c r="O1046" s="105"/>
      <c r="P1046" s="105"/>
      <c r="Q1046" s="105"/>
      <c r="R1046" s="105"/>
      <c r="S1046" s="105"/>
      <c r="T1046" s="105"/>
      <c r="U1046" s="105"/>
      <c r="V1046" s="105"/>
      <c r="W1046" s="105"/>
      <c r="X1046" s="105"/>
      <c r="Y1046" s="105"/>
      <c r="Z1046" s="105"/>
    </row>
    <row r="1047">
      <c r="A1047" s="105"/>
      <c r="B1047" s="105"/>
      <c r="C1047" s="105"/>
      <c r="D1047" s="105"/>
      <c r="E1047" s="105"/>
      <c r="F1047" s="105"/>
      <c r="G1047" s="105"/>
      <c r="H1047" s="105"/>
      <c r="I1047" s="105"/>
      <c r="J1047" s="105"/>
      <c r="K1047" s="105"/>
      <c r="L1047" s="105"/>
      <c r="M1047" s="105"/>
      <c r="N1047" s="105"/>
      <c r="O1047" s="105"/>
      <c r="P1047" s="105"/>
      <c r="Q1047" s="105"/>
      <c r="R1047" s="105"/>
      <c r="S1047" s="105"/>
      <c r="T1047" s="105"/>
      <c r="U1047" s="105"/>
      <c r="V1047" s="105"/>
      <c r="W1047" s="105"/>
      <c r="X1047" s="105"/>
      <c r="Y1047" s="105"/>
      <c r="Z1047" s="105"/>
    </row>
    <row r="1048">
      <c r="A1048" s="105"/>
      <c r="B1048" s="105"/>
      <c r="C1048" s="105"/>
      <c r="D1048" s="105"/>
      <c r="E1048" s="105"/>
      <c r="F1048" s="105"/>
      <c r="G1048" s="105"/>
      <c r="H1048" s="105"/>
      <c r="I1048" s="105"/>
      <c r="J1048" s="105"/>
      <c r="K1048" s="105"/>
      <c r="L1048" s="105"/>
      <c r="M1048" s="105"/>
      <c r="N1048" s="105"/>
      <c r="O1048" s="105"/>
      <c r="P1048" s="105"/>
      <c r="Q1048" s="105"/>
      <c r="R1048" s="105"/>
      <c r="S1048" s="105"/>
      <c r="T1048" s="105"/>
      <c r="U1048" s="105"/>
      <c r="V1048" s="105"/>
      <c r="W1048" s="105"/>
      <c r="X1048" s="105"/>
      <c r="Y1048" s="105"/>
      <c r="Z1048" s="105"/>
    </row>
    <row r="1049">
      <c r="A1049" s="105"/>
      <c r="B1049" s="105"/>
      <c r="C1049" s="105"/>
      <c r="D1049" s="105"/>
      <c r="E1049" s="105"/>
      <c r="F1049" s="105"/>
      <c r="G1049" s="105"/>
      <c r="H1049" s="105"/>
      <c r="I1049" s="105"/>
      <c r="J1049" s="105"/>
      <c r="K1049" s="105"/>
      <c r="L1049" s="105"/>
      <c r="M1049" s="105"/>
      <c r="N1049" s="105"/>
      <c r="O1049" s="105"/>
      <c r="P1049" s="105"/>
      <c r="Q1049" s="105"/>
      <c r="R1049" s="105"/>
      <c r="S1049" s="105"/>
      <c r="T1049" s="105"/>
      <c r="U1049" s="105"/>
      <c r="V1049" s="105"/>
      <c r="W1049" s="105"/>
      <c r="X1049" s="105"/>
      <c r="Y1049" s="105"/>
      <c r="Z1049" s="105"/>
    </row>
    <row r="1050">
      <c r="A1050" s="105"/>
      <c r="B1050" s="105"/>
      <c r="C1050" s="105"/>
      <c r="D1050" s="105"/>
      <c r="E1050" s="105"/>
      <c r="F1050" s="105"/>
      <c r="G1050" s="105"/>
      <c r="H1050" s="105"/>
      <c r="I1050" s="105"/>
      <c r="J1050" s="105"/>
      <c r="K1050" s="105"/>
      <c r="L1050" s="105"/>
      <c r="M1050" s="105"/>
      <c r="N1050" s="105"/>
      <c r="O1050" s="105"/>
      <c r="P1050" s="105"/>
      <c r="Q1050" s="105"/>
      <c r="R1050" s="105"/>
      <c r="S1050" s="105"/>
      <c r="T1050" s="105"/>
      <c r="U1050" s="105"/>
      <c r="V1050" s="105"/>
      <c r="W1050" s="105"/>
      <c r="X1050" s="105"/>
      <c r="Y1050" s="105"/>
      <c r="Z1050" s="105"/>
    </row>
    <row r="1051">
      <c r="A1051" s="105"/>
      <c r="B1051" s="105"/>
      <c r="C1051" s="105"/>
      <c r="D1051" s="105"/>
      <c r="E1051" s="105"/>
      <c r="F1051" s="105"/>
      <c r="G1051" s="105"/>
      <c r="H1051" s="105"/>
      <c r="I1051" s="105"/>
      <c r="J1051" s="105"/>
      <c r="K1051" s="105"/>
      <c r="L1051" s="105"/>
      <c r="M1051" s="105"/>
      <c r="N1051" s="105"/>
      <c r="O1051" s="105"/>
      <c r="P1051" s="105"/>
      <c r="Q1051" s="105"/>
      <c r="R1051" s="105"/>
      <c r="S1051" s="105"/>
      <c r="T1051" s="105"/>
      <c r="U1051" s="105"/>
      <c r="V1051" s="105"/>
      <c r="W1051" s="105"/>
      <c r="X1051" s="105"/>
      <c r="Y1051" s="105"/>
      <c r="Z1051" s="105"/>
    </row>
    <row r="1052">
      <c r="A1052" s="105"/>
      <c r="B1052" s="105"/>
      <c r="C1052" s="105"/>
      <c r="D1052" s="105"/>
      <c r="E1052" s="105"/>
      <c r="F1052" s="105"/>
      <c r="G1052" s="105"/>
      <c r="H1052" s="105"/>
      <c r="I1052" s="105"/>
      <c r="J1052" s="105"/>
      <c r="K1052" s="105"/>
      <c r="L1052" s="105"/>
      <c r="M1052" s="105"/>
      <c r="N1052" s="105"/>
      <c r="O1052" s="105"/>
      <c r="P1052" s="105"/>
      <c r="Q1052" s="105"/>
      <c r="R1052" s="105"/>
      <c r="S1052" s="105"/>
      <c r="T1052" s="105"/>
      <c r="U1052" s="105"/>
      <c r="V1052" s="105"/>
      <c r="W1052" s="105"/>
      <c r="X1052" s="105"/>
      <c r="Y1052" s="105"/>
      <c r="Z1052" s="105"/>
    </row>
    <row r="1053">
      <c r="A1053" s="105"/>
      <c r="B1053" s="105"/>
      <c r="C1053" s="105"/>
      <c r="D1053" s="105"/>
      <c r="E1053" s="105"/>
      <c r="F1053" s="105"/>
      <c r="G1053" s="105"/>
      <c r="H1053" s="105"/>
      <c r="I1053" s="105"/>
      <c r="J1053" s="105"/>
      <c r="K1053" s="105"/>
      <c r="L1053" s="105"/>
      <c r="M1053" s="105"/>
      <c r="N1053" s="105"/>
      <c r="O1053" s="105"/>
      <c r="P1053" s="105"/>
      <c r="Q1053" s="105"/>
      <c r="R1053" s="105"/>
      <c r="S1053" s="105"/>
      <c r="T1053" s="105"/>
      <c r="U1053" s="105"/>
      <c r="V1053" s="105"/>
      <c r="W1053" s="105"/>
      <c r="X1053" s="105"/>
      <c r="Y1053" s="105"/>
      <c r="Z1053" s="105"/>
    </row>
    <row r="1054">
      <c r="A1054" s="105"/>
      <c r="B1054" s="105"/>
      <c r="C1054" s="105"/>
      <c r="D1054" s="105"/>
      <c r="E1054" s="105"/>
      <c r="F1054" s="105"/>
      <c r="G1054" s="105"/>
      <c r="H1054" s="105"/>
      <c r="I1054" s="105"/>
      <c r="J1054" s="105"/>
      <c r="K1054" s="105"/>
      <c r="L1054" s="105"/>
      <c r="M1054" s="105"/>
      <c r="N1054" s="105"/>
      <c r="O1054" s="105"/>
      <c r="P1054" s="105"/>
      <c r="Q1054" s="105"/>
      <c r="R1054" s="105"/>
      <c r="S1054" s="105"/>
      <c r="T1054" s="105"/>
      <c r="U1054" s="105"/>
      <c r="V1054" s="105"/>
      <c r="W1054" s="105"/>
      <c r="X1054" s="105"/>
      <c r="Y1054" s="105"/>
      <c r="Z1054" s="105"/>
    </row>
    <row r="1055">
      <c r="A1055" s="105"/>
      <c r="B1055" s="105"/>
      <c r="C1055" s="105"/>
      <c r="D1055" s="105"/>
      <c r="E1055" s="105"/>
      <c r="F1055" s="105"/>
      <c r="G1055" s="105"/>
      <c r="H1055" s="105"/>
      <c r="I1055" s="105"/>
      <c r="J1055" s="105"/>
      <c r="K1055" s="105"/>
      <c r="L1055" s="105"/>
      <c r="M1055" s="105"/>
      <c r="N1055" s="105"/>
      <c r="O1055" s="105"/>
      <c r="P1055" s="105"/>
      <c r="Q1055" s="105"/>
      <c r="R1055" s="105"/>
      <c r="S1055" s="105"/>
      <c r="T1055" s="105"/>
      <c r="U1055" s="105"/>
      <c r="V1055" s="105"/>
      <c r="W1055" s="105"/>
      <c r="X1055" s="105"/>
      <c r="Y1055" s="105"/>
      <c r="Z1055" s="105"/>
    </row>
    <row r="1056">
      <c r="A1056" s="105"/>
      <c r="B1056" s="105"/>
      <c r="C1056" s="105"/>
      <c r="D1056" s="105"/>
      <c r="E1056" s="105"/>
      <c r="F1056" s="105"/>
      <c r="G1056" s="105"/>
      <c r="H1056" s="105"/>
      <c r="I1056" s="105"/>
      <c r="J1056" s="105"/>
      <c r="K1056" s="105"/>
      <c r="L1056" s="105"/>
      <c r="M1056" s="105"/>
      <c r="N1056" s="105"/>
      <c r="O1056" s="105"/>
      <c r="P1056" s="105"/>
      <c r="Q1056" s="105"/>
      <c r="R1056" s="105"/>
      <c r="S1056" s="105"/>
      <c r="T1056" s="105"/>
      <c r="U1056" s="105"/>
      <c r="V1056" s="105"/>
      <c r="W1056" s="105"/>
      <c r="X1056" s="105"/>
      <c r="Y1056" s="105"/>
      <c r="Z1056" s="105"/>
    </row>
    <row r="1057">
      <c r="A1057" s="105"/>
      <c r="B1057" s="105"/>
      <c r="C1057" s="105"/>
      <c r="D1057" s="105"/>
      <c r="E1057" s="105"/>
      <c r="F1057" s="105"/>
      <c r="G1057" s="105"/>
      <c r="H1057" s="105"/>
      <c r="I1057" s="105"/>
      <c r="J1057" s="105"/>
      <c r="K1057" s="105"/>
      <c r="L1057" s="105"/>
      <c r="M1057" s="105"/>
      <c r="N1057" s="105"/>
      <c r="O1057" s="105"/>
      <c r="P1057" s="105"/>
      <c r="Q1057" s="105"/>
      <c r="R1057" s="105"/>
      <c r="S1057" s="105"/>
      <c r="T1057" s="105"/>
      <c r="U1057" s="105"/>
      <c r="V1057" s="105"/>
      <c r="W1057" s="105"/>
      <c r="X1057" s="105"/>
      <c r="Y1057" s="105"/>
      <c r="Z1057" s="105"/>
    </row>
    <row r="1058">
      <c r="A1058" s="105"/>
      <c r="B1058" s="105"/>
      <c r="C1058" s="105"/>
      <c r="D1058" s="105"/>
      <c r="E1058" s="105"/>
      <c r="F1058" s="105"/>
      <c r="G1058" s="105"/>
      <c r="H1058" s="105"/>
      <c r="I1058" s="105"/>
      <c r="J1058" s="105"/>
      <c r="K1058" s="105"/>
      <c r="L1058" s="105"/>
      <c r="M1058" s="105"/>
      <c r="N1058" s="105"/>
      <c r="O1058" s="105"/>
      <c r="P1058" s="105"/>
      <c r="Q1058" s="105"/>
      <c r="R1058" s="105"/>
      <c r="S1058" s="105"/>
      <c r="T1058" s="105"/>
      <c r="U1058" s="105"/>
      <c r="V1058" s="105"/>
      <c r="W1058" s="105"/>
      <c r="X1058" s="105"/>
      <c r="Y1058" s="105"/>
      <c r="Z1058" s="105"/>
    </row>
    <row r="1059">
      <c r="A1059" s="105"/>
      <c r="B1059" s="105"/>
      <c r="C1059" s="105"/>
      <c r="D1059" s="105"/>
      <c r="E1059" s="105"/>
      <c r="F1059" s="105"/>
      <c r="G1059" s="105"/>
      <c r="H1059" s="105"/>
      <c r="I1059" s="105"/>
      <c r="J1059" s="105"/>
      <c r="K1059" s="105"/>
      <c r="L1059" s="105"/>
      <c r="M1059" s="105"/>
      <c r="N1059" s="105"/>
      <c r="O1059" s="105"/>
      <c r="P1059" s="105"/>
      <c r="Q1059" s="105"/>
      <c r="R1059" s="105"/>
      <c r="S1059" s="105"/>
      <c r="T1059" s="105"/>
      <c r="U1059" s="105"/>
      <c r="V1059" s="105"/>
      <c r="W1059" s="105"/>
      <c r="X1059" s="105"/>
      <c r="Y1059" s="105"/>
      <c r="Z1059" s="105"/>
    </row>
  </sheetData>
  <mergeCells count="40">
    <mergeCell ref="A2:A14"/>
    <mergeCell ref="B5:C14"/>
    <mergeCell ref="E7:E14"/>
    <mergeCell ref="A15:A17"/>
    <mergeCell ref="D15:D17"/>
    <mergeCell ref="A18:A20"/>
    <mergeCell ref="E24:E29"/>
    <mergeCell ref="E30:E37"/>
    <mergeCell ref="B32:B37"/>
    <mergeCell ref="C33:C37"/>
    <mergeCell ref="B41:C42"/>
    <mergeCell ref="D43:D45"/>
    <mergeCell ref="E43:E45"/>
    <mergeCell ref="B49:C49"/>
    <mergeCell ref="A61:A63"/>
    <mergeCell ref="A64:A66"/>
    <mergeCell ref="A67:A69"/>
    <mergeCell ref="A70:A72"/>
    <mergeCell ref="A73:A75"/>
    <mergeCell ref="A21:A29"/>
    <mergeCell ref="A30:A37"/>
    <mergeCell ref="A38:A42"/>
    <mergeCell ref="A43:A45"/>
    <mergeCell ref="A46:A49"/>
    <mergeCell ref="A50:A56"/>
    <mergeCell ref="A57:A60"/>
    <mergeCell ref="D61:D63"/>
    <mergeCell ref="D64:D66"/>
    <mergeCell ref="D67:D69"/>
    <mergeCell ref="D70:D72"/>
    <mergeCell ref="E70:E72"/>
    <mergeCell ref="D73:D75"/>
    <mergeCell ref="E73:E75"/>
    <mergeCell ref="D46:D49"/>
    <mergeCell ref="D50:D56"/>
    <mergeCell ref="B52:B56"/>
    <mergeCell ref="C53:C56"/>
    <mergeCell ref="D57:D60"/>
    <mergeCell ref="B60:C60"/>
    <mergeCell ref="E61:E63"/>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49" width="2.63"/>
  </cols>
  <sheetData>
    <row r="1">
      <c r="A1" s="178"/>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row>
    <row r="2">
      <c r="A2" s="178"/>
      <c r="B2" s="179" t="s">
        <v>277</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8"/>
      <c r="AW2" s="178"/>
    </row>
    <row r="3">
      <c r="A3" s="178"/>
      <c r="B3" s="31"/>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27"/>
      <c r="AW3" s="178"/>
    </row>
    <row r="4">
      <c r="A4" s="178"/>
      <c r="B4" s="34" t="s">
        <v>111</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8"/>
      <c r="AW4" s="180"/>
    </row>
    <row r="5">
      <c r="A5" s="178"/>
      <c r="B5" s="31"/>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27"/>
      <c r="AW5" s="180"/>
    </row>
    <row r="6">
      <c r="A6" s="178"/>
      <c r="B6" s="83" t="s">
        <v>154</v>
      </c>
      <c r="C6" s="12"/>
      <c r="D6" s="12"/>
      <c r="E6" s="12"/>
      <c r="F6" s="12"/>
      <c r="G6" s="12"/>
      <c r="H6" s="12"/>
      <c r="I6" s="12"/>
      <c r="J6" s="18"/>
      <c r="K6" s="83" t="s">
        <v>386</v>
      </c>
      <c r="L6" s="12"/>
      <c r="M6" s="12"/>
      <c r="N6" s="12"/>
      <c r="O6" s="12"/>
      <c r="P6" s="12"/>
      <c r="Q6" s="12"/>
      <c r="R6" s="12"/>
      <c r="S6" s="18"/>
      <c r="T6" s="83" t="s">
        <v>387</v>
      </c>
      <c r="U6" s="12"/>
      <c r="V6" s="12"/>
      <c r="W6" s="12"/>
      <c r="X6" s="12"/>
      <c r="Y6" s="12"/>
      <c r="Z6" s="12"/>
      <c r="AA6" s="12"/>
      <c r="AB6" s="18"/>
      <c r="AC6" s="83" t="s">
        <v>388</v>
      </c>
      <c r="AD6" s="12"/>
      <c r="AE6" s="12"/>
      <c r="AF6" s="12"/>
      <c r="AG6" s="12"/>
      <c r="AH6" s="12"/>
      <c r="AI6" s="12"/>
      <c r="AJ6" s="12"/>
      <c r="AK6" s="18"/>
      <c r="AL6" s="83" t="s">
        <v>161</v>
      </c>
      <c r="AM6" s="12"/>
      <c r="AN6" s="12"/>
      <c r="AO6" s="12"/>
      <c r="AP6" s="12"/>
      <c r="AQ6" s="12"/>
      <c r="AR6" s="12"/>
      <c r="AS6" s="12"/>
      <c r="AT6" s="12"/>
      <c r="AU6" s="12"/>
      <c r="AV6" s="18"/>
      <c r="AW6" s="181"/>
    </row>
    <row r="7">
      <c r="A7" s="178"/>
      <c r="B7" s="31"/>
      <c r="C7" s="32"/>
      <c r="D7" s="32"/>
      <c r="E7" s="32"/>
      <c r="F7" s="32"/>
      <c r="G7" s="32"/>
      <c r="H7" s="32"/>
      <c r="I7" s="32"/>
      <c r="J7" s="27"/>
      <c r="K7" s="31"/>
      <c r="L7" s="32"/>
      <c r="M7" s="32"/>
      <c r="N7" s="32"/>
      <c r="O7" s="32"/>
      <c r="P7" s="32"/>
      <c r="Q7" s="32"/>
      <c r="R7" s="32"/>
      <c r="S7" s="27"/>
      <c r="T7" s="31"/>
      <c r="U7" s="32"/>
      <c r="V7" s="32"/>
      <c r="W7" s="32"/>
      <c r="X7" s="32"/>
      <c r="Y7" s="32"/>
      <c r="Z7" s="32"/>
      <c r="AA7" s="32"/>
      <c r="AB7" s="27"/>
      <c r="AC7" s="31"/>
      <c r="AD7" s="32"/>
      <c r="AE7" s="32"/>
      <c r="AF7" s="32"/>
      <c r="AG7" s="32"/>
      <c r="AH7" s="32"/>
      <c r="AI7" s="32"/>
      <c r="AJ7" s="32"/>
      <c r="AK7" s="27"/>
      <c r="AL7" s="31"/>
      <c r="AM7" s="32"/>
      <c r="AN7" s="32"/>
      <c r="AO7" s="32"/>
      <c r="AP7" s="32"/>
      <c r="AQ7" s="32"/>
      <c r="AR7" s="32"/>
      <c r="AS7" s="32"/>
      <c r="AT7" s="32"/>
      <c r="AU7" s="32"/>
      <c r="AV7" s="27"/>
      <c r="AW7" s="181"/>
    </row>
    <row r="8">
      <c r="A8" s="178"/>
      <c r="B8" s="85" t="s">
        <v>389</v>
      </c>
      <c r="C8" s="12"/>
      <c r="D8" s="12"/>
      <c r="E8" s="12"/>
      <c r="F8" s="12"/>
      <c r="G8" s="12"/>
      <c r="H8" s="12"/>
      <c r="I8" s="12"/>
      <c r="J8" s="18"/>
      <c r="K8" s="65" t="s">
        <v>23</v>
      </c>
      <c r="L8" s="3"/>
      <c r="M8" s="3"/>
      <c r="N8" s="3"/>
      <c r="O8" s="3"/>
      <c r="P8" s="3"/>
      <c r="Q8" s="4"/>
      <c r="R8" s="16">
        <v>2.0</v>
      </c>
      <c r="S8" s="4"/>
      <c r="T8" s="65" t="s">
        <v>23</v>
      </c>
      <c r="U8" s="3"/>
      <c r="V8" s="3"/>
      <c r="W8" s="3"/>
      <c r="X8" s="3"/>
      <c r="Y8" s="3"/>
      <c r="Z8" s="4"/>
      <c r="AA8" s="16">
        <v>4.0</v>
      </c>
      <c r="AB8" s="4"/>
      <c r="AC8" s="65" t="s">
        <v>23</v>
      </c>
      <c r="AD8" s="3"/>
      <c r="AE8" s="3"/>
      <c r="AF8" s="3"/>
      <c r="AG8" s="3"/>
      <c r="AH8" s="3"/>
      <c r="AI8" s="4"/>
      <c r="AJ8" s="16">
        <v>3.0</v>
      </c>
      <c r="AK8" s="4"/>
      <c r="AL8" s="65" t="s">
        <v>23</v>
      </c>
      <c r="AM8" s="3"/>
      <c r="AN8" s="3"/>
      <c r="AO8" s="3"/>
      <c r="AP8" s="3"/>
      <c r="AQ8" s="3"/>
      <c r="AR8" s="3"/>
      <c r="AS8" s="4"/>
      <c r="AT8" s="16">
        <v>1.0</v>
      </c>
      <c r="AU8" s="3"/>
      <c r="AV8" s="4"/>
      <c r="AW8" s="182"/>
    </row>
    <row r="9">
      <c r="A9" s="178"/>
      <c r="B9" s="20"/>
      <c r="J9" s="19"/>
      <c r="K9" s="65" t="s">
        <v>29</v>
      </c>
      <c r="L9" s="3"/>
      <c r="M9" s="3"/>
      <c r="N9" s="3"/>
      <c r="O9" s="3"/>
      <c r="P9" s="3"/>
      <c r="Q9" s="4"/>
      <c r="R9" s="16">
        <v>2.0</v>
      </c>
      <c r="S9" s="4"/>
      <c r="T9" s="65" t="s">
        <v>26</v>
      </c>
      <c r="U9" s="3"/>
      <c r="V9" s="3"/>
      <c r="W9" s="3"/>
      <c r="X9" s="3"/>
      <c r="Y9" s="3"/>
      <c r="Z9" s="4"/>
      <c r="AA9" s="16">
        <v>1.0</v>
      </c>
      <c r="AB9" s="4"/>
      <c r="AC9" s="65" t="s">
        <v>26</v>
      </c>
      <c r="AD9" s="3"/>
      <c r="AE9" s="3"/>
      <c r="AF9" s="3"/>
      <c r="AG9" s="3"/>
      <c r="AH9" s="3"/>
      <c r="AI9" s="4"/>
      <c r="AJ9" s="16">
        <v>2.0</v>
      </c>
      <c r="AK9" s="4"/>
      <c r="AL9" s="65" t="s">
        <v>26</v>
      </c>
      <c r="AM9" s="3"/>
      <c r="AN9" s="3"/>
      <c r="AO9" s="3"/>
      <c r="AP9" s="3"/>
      <c r="AQ9" s="3"/>
      <c r="AR9" s="3"/>
      <c r="AS9" s="4"/>
      <c r="AT9" s="16">
        <v>2.0</v>
      </c>
      <c r="AU9" s="3"/>
      <c r="AV9" s="4"/>
      <c r="AW9" s="182"/>
    </row>
    <row r="10">
      <c r="A10" s="178"/>
      <c r="B10" s="20"/>
      <c r="J10" s="19"/>
      <c r="K10" s="65" t="s">
        <v>27</v>
      </c>
      <c r="L10" s="3"/>
      <c r="M10" s="3"/>
      <c r="N10" s="3"/>
      <c r="O10" s="3"/>
      <c r="P10" s="3"/>
      <c r="Q10" s="4"/>
      <c r="R10" s="16">
        <v>-2.0</v>
      </c>
      <c r="S10" s="4"/>
      <c r="T10" s="65" t="s">
        <v>29</v>
      </c>
      <c r="U10" s="3"/>
      <c r="V10" s="3"/>
      <c r="W10" s="3"/>
      <c r="X10" s="3"/>
      <c r="Y10" s="3"/>
      <c r="Z10" s="4"/>
      <c r="AA10" s="16">
        <v>3.0</v>
      </c>
      <c r="AB10" s="4"/>
      <c r="AC10" s="65" t="s">
        <v>29</v>
      </c>
      <c r="AD10" s="3"/>
      <c r="AE10" s="3"/>
      <c r="AF10" s="3"/>
      <c r="AG10" s="3"/>
      <c r="AH10" s="3"/>
      <c r="AI10" s="4"/>
      <c r="AJ10" s="16">
        <v>3.0</v>
      </c>
      <c r="AK10" s="4"/>
      <c r="AL10" s="65" t="s">
        <v>29</v>
      </c>
      <c r="AM10" s="3"/>
      <c r="AN10" s="3"/>
      <c r="AO10" s="3"/>
      <c r="AP10" s="3"/>
      <c r="AQ10" s="3"/>
      <c r="AR10" s="3"/>
      <c r="AS10" s="4"/>
      <c r="AT10" s="16">
        <v>2.0</v>
      </c>
      <c r="AU10" s="3"/>
      <c r="AV10" s="4"/>
      <c r="AW10" s="182"/>
    </row>
    <row r="11">
      <c r="A11" s="178"/>
      <c r="B11" s="20"/>
      <c r="J11" s="19"/>
      <c r="K11" s="65" t="s">
        <v>3</v>
      </c>
      <c r="L11" s="3"/>
      <c r="M11" s="3"/>
      <c r="N11" s="3"/>
      <c r="O11" s="3"/>
      <c r="P11" s="3"/>
      <c r="Q11" s="4"/>
      <c r="R11" s="16">
        <v>-1.0</v>
      </c>
      <c r="S11" s="4"/>
      <c r="T11" s="65" t="s">
        <v>27</v>
      </c>
      <c r="U11" s="3"/>
      <c r="V11" s="3"/>
      <c r="W11" s="3"/>
      <c r="X11" s="3"/>
      <c r="Y11" s="3"/>
      <c r="Z11" s="4"/>
      <c r="AA11" s="16">
        <v>-3.0</v>
      </c>
      <c r="AB11" s="4"/>
      <c r="AC11" s="65" t="s">
        <v>27</v>
      </c>
      <c r="AD11" s="3"/>
      <c r="AE11" s="3"/>
      <c r="AF11" s="3"/>
      <c r="AG11" s="3"/>
      <c r="AH11" s="3"/>
      <c r="AI11" s="4"/>
      <c r="AJ11" s="16">
        <v>-3.0</v>
      </c>
      <c r="AK11" s="4"/>
      <c r="AL11" s="65" t="s">
        <v>27</v>
      </c>
      <c r="AM11" s="3"/>
      <c r="AN11" s="3"/>
      <c r="AO11" s="3"/>
      <c r="AP11" s="3"/>
      <c r="AQ11" s="3"/>
      <c r="AR11" s="3"/>
      <c r="AS11" s="4"/>
      <c r="AT11" s="16">
        <v>-3.0</v>
      </c>
      <c r="AU11" s="3"/>
      <c r="AV11" s="4"/>
      <c r="AW11" s="182"/>
    </row>
    <row r="12">
      <c r="A12" s="178"/>
      <c r="B12" s="31"/>
      <c r="C12" s="32"/>
      <c r="D12" s="32"/>
      <c r="E12" s="32"/>
      <c r="F12" s="32"/>
      <c r="G12" s="32"/>
      <c r="H12" s="32"/>
      <c r="I12" s="32"/>
      <c r="J12" s="27"/>
      <c r="K12" s="65"/>
      <c r="L12" s="3"/>
      <c r="M12" s="3"/>
      <c r="N12" s="3"/>
      <c r="O12" s="3"/>
      <c r="P12" s="3"/>
      <c r="Q12" s="4"/>
      <c r="R12" s="16"/>
      <c r="S12" s="4"/>
      <c r="T12" s="65" t="s">
        <v>3</v>
      </c>
      <c r="U12" s="3"/>
      <c r="V12" s="3"/>
      <c r="W12" s="3"/>
      <c r="X12" s="3"/>
      <c r="Y12" s="3"/>
      <c r="Z12" s="4"/>
      <c r="AA12" s="16">
        <v>0.0</v>
      </c>
      <c r="AB12" s="4"/>
      <c r="AC12" s="65"/>
      <c r="AD12" s="3"/>
      <c r="AE12" s="3"/>
      <c r="AF12" s="3"/>
      <c r="AG12" s="3"/>
      <c r="AH12" s="3"/>
      <c r="AI12" s="4"/>
      <c r="AJ12" s="16"/>
      <c r="AK12" s="4"/>
      <c r="AL12" s="65"/>
      <c r="AM12" s="3"/>
      <c r="AN12" s="3"/>
      <c r="AO12" s="3"/>
      <c r="AP12" s="3"/>
      <c r="AQ12" s="3"/>
      <c r="AR12" s="3"/>
      <c r="AS12" s="4"/>
      <c r="AT12" s="16"/>
      <c r="AU12" s="3"/>
      <c r="AV12" s="4"/>
      <c r="AW12" s="182"/>
    </row>
    <row r="13">
      <c r="A13" s="178"/>
      <c r="B13" s="65" t="s">
        <v>390</v>
      </c>
      <c r="C13" s="3"/>
      <c r="D13" s="3"/>
      <c r="E13" s="3"/>
      <c r="F13" s="3"/>
      <c r="G13" s="3"/>
      <c r="H13" s="3"/>
      <c r="I13" s="3"/>
      <c r="J13" s="4"/>
      <c r="K13" s="65" t="s">
        <v>391</v>
      </c>
      <c r="L13" s="3"/>
      <c r="M13" s="3"/>
      <c r="N13" s="3"/>
      <c r="O13" s="3"/>
      <c r="P13" s="3"/>
      <c r="Q13" s="3"/>
      <c r="R13" s="3"/>
      <c r="S13" s="4"/>
      <c r="T13" s="65" t="s">
        <v>390</v>
      </c>
      <c r="U13" s="3"/>
      <c r="V13" s="3"/>
      <c r="W13" s="3"/>
      <c r="X13" s="3"/>
      <c r="Y13" s="3"/>
      <c r="Z13" s="3"/>
      <c r="AA13" s="3"/>
      <c r="AB13" s="4"/>
      <c r="AC13" s="65" t="s">
        <v>392</v>
      </c>
      <c r="AD13" s="3"/>
      <c r="AE13" s="3"/>
      <c r="AF13" s="3"/>
      <c r="AG13" s="3"/>
      <c r="AH13" s="3"/>
      <c r="AI13" s="3"/>
      <c r="AJ13" s="3"/>
      <c r="AK13" s="4"/>
      <c r="AL13" s="65" t="s">
        <v>390</v>
      </c>
      <c r="AM13" s="3"/>
      <c r="AN13" s="3"/>
      <c r="AO13" s="3"/>
      <c r="AP13" s="3"/>
      <c r="AQ13" s="3"/>
      <c r="AR13" s="3"/>
      <c r="AS13" s="3"/>
      <c r="AT13" s="3"/>
      <c r="AU13" s="3"/>
      <c r="AV13" s="4"/>
      <c r="AW13" s="182"/>
    </row>
    <row r="14">
      <c r="A14" s="178"/>
      <c r="B14" s="85" t="s">
        <v>393</v>
      </c>
      <c r="C14" s="12"/>
      <c r="D14" s="12"/>
      <c r="E14" s="12"/>
      <c r="F14" s="12"/>
      <c r="G14" s="12"/>
      <c r="H14" s="12"/>
      <c r="I14" s="12"/>
      <c r="J14" s="18"/>
      <c r="K14" s="85" t="s">
        <v>393</v>
      </c>
      <c r="L14" s="12"/>
      <c r="M14" s="12"/>
      <c r="N14" s="12"/>
      <c r="O14" s="12"/>
      <c r="P14" s="12"/>
      <c r="Q14" s="12"/>
      <c r="R14" s="12"/>
      <c r="S14" s="18"/>
      <c r="T14" s="183" t="s">
        <v>394</v>
      </c>
      <c r="U14" s="12"/>
      <c r="V14" s="12"/>
      <c r="W14" s="12"/>
      <c r="X14" s="12"/>
      <c r="Y14" s="12"/>
      <c r="Z14" s="12"/>
      <c r="AA14" s="12"/>
      <c r="AB14" s="18"/>
      <c r="AC14" s="85" t="s">
        <v>395</v>
      </c>
      <c r="AD14" s="12"/>
      <c r="AE14" s="12"/>
      <c r="AF14" s="12"/>
      <c r="AG14" s="12"/>
      <c r="AH14" s="12"/>
      <c r="AI14" s="12"/>
      <c r="AJ14" s="12"/>
      <c r="AK14" s="18"/>
      <c r="AL14" s="85" t="s">
        <v>396</v>
      </c>
      <c r="AM14" s="12"/>
      <c r="AN14" s="12"/>
      <c r="AO14" s="12"/>
      <c r="AP14" s="12"/>
      <c r="AQ14" s="12"/>
      <c r="AR14" s="12"/>
      <c r="AS14" s="12"/>
      <c r="AT14" s="12"/>
      <c r="AU14" s="12"/>
      <c r="AV14" s="18"/>
      <c r="AW14" s="184"/>
    </row>
    <row r="15">
      <c r="A15" s="178"/>
      <c r="B15" s="20"/>
      <c r="J15" s="19"/>
      <c r="K15" s="20"/>
      <c r="S15" s="19"/>
      <c r="T15" s="20"/>
      <c r="AB15" s="19"/>
      <c r="AC15" s="20"/>
      <c r="AK15" s="19"/>
      <c r="AL15" s="20"/>
      <c r="AV15" s="19"/>
      <c r="AW15" s="184"/>
    </row>
    <row r="16">
      <c r="A16" s="178"/>
      <c r="B16" s="20"/>
      <c r="J16" s="19"/>
      <c r="K16" s="20"/>
      <c r="S16" s="19"/>
      <c r="T16" s="20"/>
      <c r="AB16" s="19"/>
      <c r="AC16" s="20"/>
      <c r="AK16" s="19"/>
      <c r="AL16" s="20"/>
      <c r="AV16" s="19"/>
      <c r="AW16" s="184"/>
    </row>
    <row r="17">
      <c r="A17" s="178"/>
      <c r="B17" s="31"/>
      <c r="C17" s="32"/>
      <c r="D17" s="32"/>
      <c r="E17" s="32"/>
      <c r="F17" s="32"/>
      <c r="G17" s="32"/>
      <c r="H17" s="32"/>
      <c r="I17" s="32"/>
      <c r="J17" s="27"/>
      <c r="K17" s="31"/>
      <c r="L17" s="32"/>
      <c r="M17" s="32"/>
      <c r="N17" s="32"/>
      <c r="O17" s="32"/>
      <c r="P17" s="32"/>
      <c r="Q17" s="32"/>
      <c r="R17" s="32"/>
      <c r="S17" s="27"/>
      <c r="T17" s="31"/>
      <c r="U17" s="32"/>
      <c r="V17" s="32"/>
      <c r="W17" s="32"/>
      <c r="X17" s="32"/>
      <c r="Y17" s="32"/>
      <c r="Z17" s="32"/>
      <c r="AA17" s="32"/>
      <c r="AB17" s="27"/>
      <c r="AC17" s="31"/>
      <c r="AD17" s="32"/>
      <c r="AE17" s="32"/>
      <c r="AF17" s="32"/>
      <c r="AG17" s="32"/>
      <c r="AH17" s="32"/>
      <c r="AI17" s="32"/>
      <c r="AJ17" s="32"/>
      <c r="AK17" s="27"/>
      <c r="AL17" s="31"/>
      <c r="AM17" s="32"/>
      <c r="AN17" s="32"/>
      <c r="AO17" s="32"/>
      <c r="AP17" s="32"/>
      <c r="AQ17" s="32"/>
      <c r="AR17" s="32"/>
      <c r="AS17" s="32"/>
      <c r="AT17" s="32"/>
      <c r="AU17" s="32"/>
      <c r="AV17" s="27"/>
      <c r="AW17" s="184"/>
    </row>
    <row r="18">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row>
    <row r="19">
      <c r="A19" s="178"/>
      <c r="B19" s="179" t="s">
        <v>284</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8"/>
      <c r="AW19" s="178"/>
    </row>
    <row r="20">
      <c r="A20" s="178"/>
      <c r="B20" s="31"/>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27"/>
      <c r="AW20" s="178"/>
    </row>
    <row r="21">
      <c r="A21" s="178"/>
      <c r="B21" s="34" t="s">
        <v>111</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8"/>
      <c r="AW21" s="178"/>
    </row>
    <row r="22">
      <c r="A22" s="178"/>
      <c r="B22" s="31"/>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27"/>
      <c r="AW22" s="178"/>
    </row>
    <row r="23">
      <c r="A23" s="178"/>
      <c r="B23" s="83" t="s">
        <v>154</v>
      </c>
      <c r="C23" s="12"/>
      <c r="D23" s="12"/>
      <c r="E23" s="12"/>
      <c r="F23" s="12"/>
      <c r="G23" s="12"/>
      <c r="H23" s="12"/>
      <c r="I23" s="12"/>
      <c r="J23" s="18"/>
      <c r="K23" s="185" t="s">
        <v>397</v>
      </c>
      <c r="L23" s="12"/>
      <c r="M23" s="12"/>
      <c r="N23" s="12"/>
      <c r="O23" s="12"/>
      <c r="P23" s="12"/>
      <c r="Q23" s="12"/>
      <c r="R23" s="12"/>
      <c r="S23" s="18"/>
      <c r="T23" s="83" t="s">
        <v>387</v>
      </c>
      <c r="U23" s="12"/>
      <c r="V23" s="12"/>
      <c r="W23" s="12"/>
      <c r="X23" s="12"/>
      <c r="Y23" s="12"/>
      <c r="Z23" s="12"/>
      <c r="AA23" s="12"/>
      <c r="AB23" s="18"/>
      <c r="AC23" s="185" t="s">
        <v>398</v>
      </c>
      <c r="AD23" s="12"/>
      <c r="AE23" s="12"/>
      <c r="AF23" s="12"/>
      <c r="AG23" s="12"/>
      <c r="AH23" s="12"/>
      <c r="AI23" s="12"/>
      <c r="AJ23" s="12"/>
      <c r="AK23" s="18"/>
      <c r="AL23" s="185" t="s">
        <v>288</v>
      </c>
      <c r="AM23" s="12"/>
      <c r="AN23" s="12"/>
      <c r="AO23" s="12"/>
      <c r="AP23" s="12"/>
      <c r="AQ23" s="12"/>
      <c r="AR23" s="12"/>
      <c r="AS23" s="12"/>
      <c r="AT23" s="12"/>
      <c r="AU23" s="12"/>
      <c r="AV23" s="18"/>
      <c r="AW23" s="178"/>
    </row>
    <row r="24">
      <c r="A24" s="178"/>
      <c r="B24" s="31"/>
      <c r="C24" s="32"/>
      <c r="D24" s="32"/>
      <c r="E24" s="32"/>
      <c r="F24" s="32"/>
      <c r="G24" s="32"/>
      <c r="H24" s="32"/>
      <c r="I24" s="32"/>
      <c r="J24" s="27"/>
      <c r="K24" s="31"/>
      <c r="L24" s="32"/>
      <c r="M24" s="32"/>
      <c r="N24" s="32"/>
      <c r="O24" s="32"/>
      <c r="P24" s="32"/>
      <c r="Q24" s="32"/>
      <c r="R24" s="32"/>
      <c r="S24" s="27"/>
      <c r="T24" s="31"/>
      <c r="U24" s="32"/>
      <c r="V24" s="32"/>
      <c r="W24" s="32"/>
      <c r="X24" s="32"/>
      <c r="Y24" s="32"/>
      <c r="Z24" s="32"/>
      <c r="AA24" s="32"/>
      <c r="AB24" s="27"/>
      <c r="AC24" s="31"/>
      <c r="AD24" s="32"/>
      <c r="AE24" s="32"/>
      <c r="AF24" s="32"/>
      <c r="AG24" s="32"/>
      <c r="AH24" s="32"/>
      <c r="AI24" s="32"/>
      <c r="AJ24" s="32"/>
      <c r="AK24" s="27"/>
      <c r="AL24" s="31"/>
      <c r="AM24" s="32"/>
      <c r="AN24" s="32"/>
      <c r="AO24" s="32"/>
      <c r="AP24" s="32"/>
      <c r="AQ24" s="32"/>
      <c r="AR24" s="32"/>
      <c r="AS24" s="32"/>
      <c r="AT24" s="32"/>
      <c r="AU24" s="32"/>
      <c r="AV24" s="27"/>
      <c r="AW24" s="178"/>
    </row>
    <row r="25">
      <c r="A25" s="178"/>
      <c r="B25" s="85" t="s">
        <v>389</v>
      </c>
      <c r="C25" s="12"/>
      <c r="D25" s="12"/>
      <c r="E25" s="12"/>
      <c r="F25" s="12"/>
      <c r="G25" s="12"/>
      <c r="H25" s="12"/>
      <c r="I25" s="12"/>
      <c r="J25" s="18"/>
      <c r="K25" s="65" t="s">
        <v>23</v>
      </c>
      <c r="L25" s="3"/>
      <c r="M25" s="3"/>
      <c r="N25" s="3"/>
      <c r="O25" s="3"/>
      <c r="P25" s="3"/>
      <c r="Q25" s="4"/>
      <c r="R25" s="16">
        <v>2.0</v>
      </c>
      <c r="S25" s="4"/>
      <c r="T25" s="78" t="s">
        <v>23</v>
      </c>
      <c r="U25" s="3"/>
      <c r="V25" s="3"/>
      <c r="W25" s="3"/>
      <c r="X25" s="3"/>
      <c r="Y25" s="3"/>
      <c r="Z25" s="4"/>
      <c r="AA25" s="23">
        <v>3.0</v>
      </c>
      <c r="AB25" s="4"/>
      <c r="AC25" s="78" t="s">
        <v>23</v>
      </c>
      <c r="AD25" s="3"/>
      <c r="AE25" s="3"/>
      <c r="AF25" s="3"/>
      <c r="AG25" s="3"/>
      <c r="AH25" s="3"/>
      <c r="AI25" s="4"/>
      <c r="AJ25" s="23">
        <v>3.0</v>
      </c>
      <c r="AK25" s="4"/>
      <c r="AL25" s="78" t="s">
        <v>23</v>
      </c>
      <c r="AM25" s="3"/>
      <c r="AN25" s="3"/>
      <c r="AO25" s="3"/>
      <c r="AP25" s="3"/>
      <c r="AQ25" s="3"/>
      <c r="AR25" s="3"/>
      <c r="AS25" s="4"/>
      <c r="AT25" s="23">
        <v>1.0</v>
      </c>
      <c r="AU25" s="3"/>
      <c r="AV25" s="4"/>
      <c r="AW25" s="178"/>
    </row>
    <row r="26">
      <c r="A26" s="178"/>
      <c r="B26" s="20"/>
      <c r="J26" s="19"/>
      <c r="K26" s="78" t="s">
        <v>26</v>
      </c>
      <c r="L26" s="3"/>
      <c r="M26" s="3"/>
      <c r="N26" s="3"/>
      <c r="O26" s="3"/>
      <c r="P26" s="3"/>
      <c r="Q26" s="4"/>
      <c r="R26" s="23">
        <v>1.0</v>
      </c>
      <c r="S26" s="4"/>
      <c r="T26" s="78" t="s">
        <v>26</v>
      </c>
      <c r="U26" s="3"/>
      <c r="V26" s="3"/>
      <c r="W26" s="3"/>
      <c r="X26" s="3"/>
      <c r="Y26" s="3"/>
      <c r="Z26" s="4"/>
      <c r="AA26" s="23">
        <v>2.0</v>
      </c>
      <c r="AB26" s="4"/>
      <c r="AC26" s="78" t="s">
        <v>26</v>
      </c>
      <c r="AD26" s="3"/>
      <c r="AE26" s="3"/>
      <c r="AF26" s="3"/>
      <c r="AG26" s="3"/>
      <c r="AH26" s="3"/>
      <c r="AI26" s="4"/>
      <c r="AJ26" s="23">
        <v>2.0</v>
      </c>
      <c r="AK26" s="4"/>
      <c r="AL26" s="78" t="s">
        <v>26</v>
      </c>
      <c r="AM26" s="3"/>
      <c r="AN26" s="3"/>
      <c r="AO26" s="3"/>
      <c r="AP26" s="3"/>
      <c r="AQ26" s="3"/>
      <c r="AR26" s="3"/>
      <c r="AS26" s="4"/>
      <c r="AT26" s="23">
        <v>2.0</v>
      </c>
      <c r="AU26" s="3"/>
      <c r="AV26" s="4"/>
      <c r="AW26" s="178"/>
    </row>
    <row r="27">
      <c r="A27" s="178"/>
      <c r="B27" s="20"/>
      <c r="J27" s="19"/>
      <c r="K27" s="78" t="s">
        <v>29</v>
      </c>
      <c r="L27" s="3"/>
      <c r="M27" s="3"/>
      <c r="N27" s="3"/>
      <c r="O27" s="3"/>
      <c r="P27" s="3"/>
      <c r="Q27" s="4"/>
      <c r="R27" s="23">
        <v>1.0</v>
      </c>
      <c r="S27" s="4"/>
      <c r="T27" s="78" t="s">
        <v>29</v>
      </c>
      <c r="U27" s="3"/>
      <c r="V27" s="3"/>
      <c r="W27" s="3"/>
      <c r="X27" s="3"/>
      <c r="Y27" s="3"/>
      <c r="Z27" s="4"/>
      <c r="AA27" s="23">
        <v>4.0</v>
      </c>
      <c r="AB27" s="4"/>
      <c r="AC27" s="78" t="s">
        <v>29</v>
      </c>
      <c r="AD27" s="3"/>
      <c r="AE27" s="3"/>
      <c r="AF27" s="3"/>
      <c r="AG27" s="3"/>
      <c r="AH27" s="3"/>
      <c r="AI27" s="4"/>
      <c r="AJ27" s="23">
        <v>3.0</v>
      </c>
      <c r="AK27" s="4"/>
      <c r="AL27" s="78" t="s">
        <v>399</v>
      </c>
      <c r="AM27" s="3"/>
      <c r="AN27" s="3"/>
      <c r="AO27" s="3"/>
      <c r="AP27" s="3"/>
      <c r="AQ27" s="3"/>
      <c r="AR27" s="3"/>
      <c r="AS27" s="4"/>
      <c r="AT27" s="23">
        <v>2.0</v>
      </c>
      <c r="AU27" s="3"/>
      <c r="AV27" s="4"/>
      <c r="AW27" s="178"/>
    </row>
    <row r="28">
      <c r="A28" s="178"/>
      <c r="B28" s="20"/>
      <c r="J28" s="19"/>
      <c r="K28" s="78" t="s">
        <v>27</v>
      </c>
      <c r="L28" s="3"/>
      <c r="M28" s="3"/>
      <c r="N28" s="3"/>
      <c r="O28" s="3"/>
      <c r="P28" s="3"/>
      <c r="Q28" s="4"/>
      <c r="R28" s="23">
        <v>-1.0</v>
      </c>
      <c r="S28" s="4"/>
      <c r="T28" s="78" t="s">
        <v>27</v>
      </c>
      <c r="U28" s="3"/>
      <c r="V28" s="3"/>
      <c r="W28" s="3"/>
      <c r="X28" s="3"/>
      <c r="Y28" s="3"/>
      <c r="Z28" s="4"/>
      <c r="AA28" s="23">
        <v>-2.0</v>
      </c>
      <c r="AB28" s="4"/>
      <c r="AC28" s="78" t="s">
        <v>27</v>
      </c>
      <c r="AD28" s="3"/>
      <c r="AE28" s="3"/>
      <c r="AF28" s="3"/>
      <c r="AG28" s="3"/>
      <c r="AH28" s="3"/>
      <c r="AI28" s="4"/>
      <c r="AJ28" s="23">
        <v>-2.0</v>
      </c>
      <c r="AK28" s="4"/>
      <c r="AL28" s="78" t="s">
        <v>27</v>
      </c>
      <c r="AM28" s="3"/>
      <c r="AN28" s="3"/>
      <c r="AO28" s="3"/>
      <c r="AP28" s="3"/>
      <c r="AQ28" s="3"/>
      <c r="AR28" s="3"/>
      <c r="AS28" s="4"/>
      <c r="AT28" s="23">
        <v>-2.0</v>
      </c>
      <c r="AU28" s="3"/>
      <c r="AV28" s="4"/>
      <c r="AW28" s="178"/>
    </row>
    <row r="29">
      <c r="A29" s="178"/>
      <c r="B29" s="31"/>
      <c r="C29" s="32"/>
      <c r="D29" s="32"/>
      <c r="E29" s="32"/>
      <c r="F29" s="32"/>
      <c r="G29" s="32"/>
      <c r="H29" s="32"/>
      <c r="I29" s="32"/>
      <c r="J29" s="27"/>
      <c r="K29" s="78" t="s">
        <v>3</v>
      </c>
      <c r="L29" s="3"/>
      <c r="M29" s="3"/>
      <c r="N29" s="3"/>
      <c r="O29" s="3"/>
      <c r="P29" s="3"/>
      <c r="Q29" s="4"/>
      <c r="R29" s="23">
        <v>-3.0</v>
      </c>
      <c r="S29" s="4"/>
      <c r="T29" s="78" t="s">
        <v>3</v>
      </c>
      <c r="U29" s="3"/>
      <c r="V29" s="3"/>
      <c r="W29" s="3"/>
      <c r="X29" s="3"/>
      <c r="Y29" s="3"/>
      <c r="Z29" s="4"/>
      <c r="AA29" s="23">
        <v>0.0</v>
      </c>
      <c r="AB29" s="4"/>
      <c r="AC29" s="78" t="s">
        <v>3</v>
      </c>
      <c r="AD29" s="3"/>
      <c r="AE29" s="3"/>
      <c r="AF29" s="3"/>
      <c r="AG29" s="3"/>
      <c r="AH29" s="3"/>
      <c r="AI29" s="4"/>
      <c r="AJ29" s="23">
        <v>0.0</v>
      </c>
      <c r="AK29" s="4"/>
      <c r="AL29" s="65"/>
      <c r="AM29" s="3"/>
      <c r="AN29" s="3"/>
      <c r="AO29" s="3"/>
      <c r="AP29" s="3"/>
      <c r="AQ29" s="3"/>
      <c r="AR29" s="3"/>
      <c r="AS29" s="4"/>
      <c r="AT29" s="16"/>
      <c r="AU29" s="3"/>
      <c r="AV29" s="4"/>
      <c r="AW29" s="178"/>
    </row>
    <row r="30">
      <c r="A30" s="178"/>
      <c r="B30" s="65" t="s">
        <v>390</v>
      </c>
      <c r="C30" s="3"/>
      <c r="D30" s="3"/>
      <c r="E30" s="3"/>
      <c r="F30" s="3"/>
      <c r="G30" s="3"/>
      <c r="H30" s="3"/>
      <c r="I30" s="3"/>
      <c r="J30" s="4"/>
      <c r="K30" s="65" t="s">
        <v>391</v>
      </c>
      <c r="L30" s="3"/>
      <c r="M30" s="3"/>
      <c r="N30" s="3"/>
      <c r="O30" s="3"/>
      <c r="P30" s="3"/>
      <c r="Q30" s="3"/>
      <c r="R30" s="3"/>
      <c r="S30" s="4"/>
      <c r="T30" s="65" t="s">
        <v>390</v>
      </c>
      <c r="U30" s="3"/>
      <c r="V30" s="3"/>
      <c r="W30" s="3"/>
      <c r="X30" s="3"/>
      <c r="Y30" s="3"/>
      <c r="Z30" s="3"/>
      <c r="AA30" s="3"/>
      <c r="AB30" s="4"/>
      <c r="AC30" s="65" t="s">
        <v>392</v>
      </c>
      <c r="AD30" s="3"/>
      <c r="AE30" s="3"/>
      <c r="AF30" s="3"/>
      <c r="AG30" s="3"/>
      <c r="AH30" s="3"/>
      <c r="AI30" s="3"/>
      <c r="AJ30" s="3"/>
      <c r="AK30" s="4"/>
      <c r="AL30" s="65" t="s">
        <v>390</v>
      </c>
      <c r="AM30" s="3"/>
      <c r="AN30" s="3"/>
      <c r="AO30" s="3"/>
      <c r="AP30" s="3"/>
      <c r="AQ30" s="3"/>
      <c r="AR30" s="3"/>
      <c r="AS30" s="3"/>
      <c r="AT30" s="3"/>
      <c r="AU30" s="3"/>
      <c r="AV30" s="4"/>
      <c r="AW30" s="178"/>
    </row>
    <row r="31">
      <c r="A31" s="178"/>
      <c r="B31" s="85" t="s">
        <v>393</v>
      </c>
      <c r="C31" s="12"/>
      <c r="D31" s="12"/>
      <c r="E31" s="12"/>
      <c r="F31" s="12"/>
      <c r="G31" s="12"/>
      <c r="H31" s="12"/>
      <c r="I31" s="12"/>
      <c r="J31" s="18"/>
      <c r="K31" s="85" t="s">
        <v>393</v>
      </c>
      <c r="L31" s="12"/>
      <c r="M31" s="12"/>
      <c r="N31" s="12"/>
      <c r="O31" s="12"/>
      <c r="P31" s="12"/>
      <c r="Q31" s="12"/>
      <c r="R31" s="12"/>
      <c r="S31" s="18"/>
      <c r="T31" s="183" t="s">
        <v>394</v>
      </c>
      <c r="U31" s="12"/>
      <c r="V31" s="12"/>
      <c r="W31" s="12"/>
      <c r="X31" s="12"/>
      <c r="Y31" s="12"/>
      <c r="Z31" s="12"/>
      <c r="AA31" s="12"/>
      <c r="AB31" s="18"/>
      <c r="AC31" s="85" t="s">
        <v>395</v>
      </c>
      <c r="AD31" s="12"/>
      <c r="AE31" s="12"/>
      <c r="AF31" s="12"/>
      <c r="AG31" s="12"/>
      <c r="AH31" s="12"/>
      <c r="AI31" s="12"/>
      <c r="AJ31" s="12"/>
      <c r="AK31" s="18"/>
      <c r="AL31" s="85" t="s">
        <v>396</v>
      </c>
      <c r="AM31" s="12"/>
      <c r="AN31" s="12"/>
      <c r="AO31" s="12"/>
      <c r="AP31" s="12"/>
      <c r="AQ31" s="12"/>
      <c r="AR31" s="12"/>
      <c r="AS31" s="12"/>
      <c r="AT31" s="12"/>
      <c r="AU31" s="12"/>
      <c r="AV31" s="18"/>
      <c r="AW31" s="178"/>
    </row>
    <row r="32">
      <c r="A32" s="178"/>
      <c r="B32" s="20"/>
      <c r="J32" s="19"/>
      <c r="K32" s="20"/>
      <c r="S32" s="19"/>
      <c r="T32" s="20"/>
      <c r="AB32" s="19"/>
      <c r="AC32" s="20"/>
      <c r="AK32" s="19"/>
      <c r="AL32" s="20"/>
      <c r="AV32" s="19"/>
      <c r="AW32" s="178"/>
    </row>
    <row r="33">
      <c r="A33" s="178"/>
      <c r="B33" s="20"/>
      <c r="J33" s="19"/>
      <c r="K33" s="20"/>
      <c r="S33" s="19"/>
      <c r="T33" s="20"/>
      <c r="AB33" s="19"/>
      <c r="AC33" s="20"/>
      <c r="AK33" s="19"/>
      <c r="AL33" s="20"/>
      <c r="AV33" s="19"/>
      <c r="AW33" s="178"/>
    </row>
    <row r="34">
      <c r="A34" s="178"/>
      <c r="B34" s="31"/>
      <c r="C34" s="32"/>
      <c r="D34" s="32"/>
      <c r="E34" s="32"/>
      <c r="F34" s="32"/>
      <c r="G34" s="32"/>
      <c r="H34" s="32"/>
      <c r="I34" s="32"/>
      <c r="J34" s="27"/>
      <c r="K34" s="31"/>
      <c r="L34" s="32"/>
      <c r="M34" s="32"/>
      <c r="N34" s="32"/>
      <c r="O34" s="32"/>
      <c r="P34" s="32"/>
      <c r="Q34" s="32"/>
      <c r="R34" s="32"/>
      <c r="S34" s="27"/>
      <c r="T34" s="31"/>
      <c r="U34" s="32"/>
      <c r="V34" s="32"/>
      <c r="W34" s="32"/>
      <c r="X34" s="32"/>
      <c r="Y34" s="32"/>
      <c r="Z34" s="32"/>
      <c r="AA34" s="32"/>
      <c r="AB34" s="27"/>
      <c r="AC34" s="31"/>
      <c r="AD34" s="32"/>
      <c r="AE34" s="32"/>
      <c r="AF34" s="32"/>
      <c r="AG34" s="32"/>
      <c r="AH34" s="32"/>
      <c r="AI34" s="32"/>
      <c r="AJ34" s="32"/>
      <c r="AK34" s="27"/>
      <c r="AL34" s="31"/>
      <c r="AM34" s="32"/>
      <c r="AN34" s="32"/>
      <c r="AO34" s="32"/>
      <c r="AP34" s="32"/>
      <c r="AQ34" s="32"/>
      <c r="AR34" s="32"/>
      <c r="AS34" s="32"/>
      <c r="AT34" s="32"/>
      <c r="AU34" s="32"/>
      <c r="AV34" s="27"/>
      <c r="AW34" s="178"/>
    </row>
    <row r="35">
      <c r="A35" s="178"/>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row>
    <row r="36">
      <c r="A36" s="178"/>
      <c r="B36" s="179" t="s">
        <v>290</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8"/>
      <c r="AW36" s="178"/>
    </row>
    <row r="37">
      <c r="A37" s="178"/>
      <c r="B37" s="3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27"/>
      <c r="AW37" s="178"/>
    </row>
    <row r="38">
      <c r="A38" s="178"/>
      <c r="B38" s="34" t="s">
        <v>111</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8"/>
      <c r="AW38" s="178"/>
    </row>
    <row r="39">
      <c r="A39" s="178"/>
      <c r="B39" s="31"/>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27"/>
      <c r="AW39" s="178"/>
    </row>
    <row r="40">
      <c r="A40" s="178"/>
      <c r="B40" s="83" t="s">
        <v>154</v>
      </c>
      <c r="C40" s="12"/>
      <c r="D40" s="12"/>
      <c r="E40" s="12"/>
      <c r="F40" s="12"/>
      <c r="G40" s="12"/>
      <c r="H40" s="12"/>
      <c r="I40" s="12"/>
      <c r="J40" s="18"/>
      <c r="K40" s="83"/>
      <c r="L40" s="12"/>
      <c r="M40" s="12"/>
      <c r="N40" s="12"/>
      <c r="O40" s="12"/>
      <c r="P40" s="12"/>
      <c r="Q40" s="12"/>
      <c r="R40" s="12"/>
      <c r="S40" s="18"/>
      <c r="T40" s="185" t="s">
        <v>400</v>
      </c>
      <c r="U40" s="12"/>
      <c r="V40" s="12"/>
      <c r="W40" s="12"/>
      <c r="X40" s="12"/>
      <c r="Y40" s="12"/>
      <c r="Z40" s="12"/>
      <c r="AA40" s="12"/>
      <c r="AB40" s="18"/>
      <c r="AC40" s="185" t="s">
        <v>401</v>
      </c>
      <c r="AD40" s="12"/>
      <c r="AE40" s="12"/>
      <c r="AF40" s="12"/>
      <c r="AG40" s="12"/>
      <c r="AH40" s="12"/>
      <c r="AI40" s="12"/>
      <c r="AJ40" s="12"/>
      <c r="AK40" s="18"/>
      <c r="AL40" s="185" t="s">
        <v>402</v>
      </c>
      <c r="AM40" s="12"/>
      <c r="AN40" s="12"/>
      <c r="AO40" s="12"/>
      <c r="AP40" s="12"/>
      <c r="AQ40" s="12"/>
      <c r="AR40" s="12"/>
      <c r="AS40" s="12"/>
      <c r="AT40" s="12"/>
      <c r="AU40" s="12"/>
      <c r="AV40" s="18"/>
      <c r="AW40" s="178"/>
    </row>
    <row r="41">
      <c r="A41" s="178"/>
      <c r="B41" s="31"/>
      <c r="C41" s="32"/>
      <c r="D41" s="32"/>
      <c r="E41" s="32"/>
      <c r="F41" s="32"/>
      <c r="G41" s="32"/>
      <c r="H41" s="32"/>
      <c r="I41" s="32"/>
      <c r="J41" s="27"/>
      <c r="K41" s="31"/>
      <c r="L41" s="32"/>
      <c r="M41" s="32"/>
      <c r="N41" s="32"/>
      <c r="O41" s="32"/>
      <c r="P41" s="32"/>
      <c r="Q41" s="32"/>
      <c r="R41" s="32"/>
      <c r="S41" s="27"/>
      <c r="T41" s="31"/>
      <c r="U41" s="32"/>
      <c r="V41" s="32"/>
      <c r="W41" s="32"/>
      <c r="X41" s="32"/>
      <c r="Y41" s="32"/>
      <c r="Z41" s="32"/>
      <c r="AA41" s="32"/>
      <c r="AB41" s="27"/>
      <c r="AC41" s="31"/>
      <c r="AD41" s="32"/>
      <c r="AE41" s="32"/>
      <c r="AF41" s="32"/>
      <c r="AG41" s="32"/>
      <c r="AH41" s="32"/>
      <c r="AI41" s="32"/>
      <c r="AJ41" s="32"/>
      <c r="AK41" s="27"/>
      <c r="AL41" s="31"/>
      <c r="AM41" s="32"/>
      <c r="AN41" s="32"/>
      <c r="AO41" s="32"/>
      <c r="AP41" s="32"/>
      <c r="AQ41" s="32"/>
      <c r="AR41" s="32"/>
      <c r="AS41" s="32"/>
      <c r="AT41" s="32"/>
      <c r="AU41" s="32"/>
      <c r="AV41" s="27"/>
      <c r="AW41" s="178"/>
    </row>
    <row r="42">
      <c r="A42" s="178"/>
      <c r="B42" s="85" t="s">
        <v>389</v>
      </c>
      <c r="C42" s="12"/>
      <c r="D42" s="12"/>
      <c r="E42" s="12"/>
      <c r="F42" s="12"/>
      <c r="G42" s="12"/>
      <c r="H42" s="12"/>
      <c r="I42" s="12"/>
      <c r="J42" s="18"/>
      <c r="K42" s="65"/>
      <c r="L42" s="3"/>
      <c r="M42" s="3"/>
      <c r="N42" s="3"/>
      <c r="O42" s="3"/>
      <c r="P42" s="3"/>
      <c r="Q42" s="4"/>
      <c r="R42" s="16"/>
      <c r="S42" s="4"/>
      <c r="T42" s="78" t="s">
        <v>23</v>
      </c>
      <c r="U42" s="3"/>
      <c r="V42" s="3"/>
      <c r="W42" s="3"/>
      <c r="X42" s="3"/>
      <c r="Y42" s="3"/>
      <c r="Z42" s="4"/>
      <c r="AA42" s="23">
        <v>2.0</v>
      </c>
      <c r="AB42" s="4"/>
      <c r="AC42" s="78" t="s">
        <v>23</v>
      </c>
      <c r="AD42" s="3"/>
      <c r="AE42" s="3"/>
      <c r="AF42" s="3"/>
      <c r="AG42" s="3"/>
      <c r="AH42" s="3"/>
      <c r="AI42" s="4"/>
      <c r="AJ42" s="16">
        <f>4</f>
        <v>4</v>
      </c>
      <c r="AK42" s="4"/>
      <c r="AL42" s="78" t="s">
        <v>23</v>
      </c>
      <c r="AM42" s="3"/>
      <c r="AN42" s="3"/>
      <c r="AO42" s="3"/>
      <c r="AP42" s="3"/>
      <c r="AQ42" s="3"/>
      <c r="AR42" s="3"/>
      <c r="AS42" s="4"/>
      <c r="AT42" s="23">
        <v>0.0</v>
      </c>
      <c r="AU42" s="3"/>
      <c r="AV42" s="4"/>
      <c r="AW42" s="178"/>
    </row>
    <row r="43">
      <c r="A43" s="178"/>
      <c r="B43" s="20"/>
      <c r="J43" s="19"/>
      <c r="K43" s="65"/>
      <c r="L43" s="3"/>
      <c r="M43" s="3"/>
      <c r="N43" s="3"/>
      <c r="O43" s="3"/>
      <c r="P43" s="3"/>
      <c r="Q43" s="4"/>
      <c r="R43" s="16"/>
      <c r="S43" s="4"/>
      <c r="T43" s="78" t="s">
        <v>26</v>
      </c>
      <c r="U43" s="3"/>
      <c r="V43" s="3"/>
      <c r="W43" s="3"/>
      <c r="X43" s="3"/>
      <c r="Y43" s="3"/>
      <c r="Z43" s="4"/>
      <c r="AA43" s="23">
        <v>3.0</v>
      </c>
      <c r="AB43" s="4"/>
      <c r="AC43" s="78" t="s">
        <v>26</v>
      </c>
      <c r="AD43" s="3"/>
      <c r="AE43" s="3"/>
      <c r="AF43" s="3"/>
      <c r="AG43" s="3"/>
      <c r="AH43" s="3"/>
      <c r="AI43" s="4"/>
      <c r="AJ43" s="23">
        <v>1.0</v>
      </c>
      <c r="AK43" s="4"/>
      <c r="AL43" s="78" t="s">
        <v>26</v>
      </c>
      <c r="AM43" s="3"/>
      <c r="AN43" s="3"/>
      <c r="AO43" s="3"/>
      <c r="AP43" s="3"/>
      <c r="AQ43" s="3"/>
      <c r="AR43" s="3"/>
      <c r="AS43" s="4"/>
      <c r="AT43" s="23">
        <v>5.0</v>
      </c>
      <c r="AU43" s="3"/>
      <c r="AV43" s="4"/>
      <c r="AW43" s="178"/>
    </row>
    <row r="44">
      <c r="A44" s="178"/>
      <c r="B44" s="20"/>
      <c r="J44" s="19"/>
      <c r="K44" s="65"/>
      <c r="L44" s="3"/>
      <c r="M44" s="3"/>
      <c r="N44" s="3"/>
      <c r="O44" s="3"/>
      <c r="P44" s="3"/>
      <c r="Q44" s="4"/>
      <c r="R44" s="16"/>
      <c r="S44" s="4"/>
      <c r="T44" s="78" t="s">
        <v>29</v>
      </c>
      <c r="U44" s="3"/>
      <c r="V44" s="3"/>
      <c r="W44" s="3"/>
      <c r="X44" s="3"/>
      <c r="Y44" s="3"/>
      <c r="Z44" s="4"/>
      <c r="AA44" s="23">
        <v>2.0</v>
      </c>
      <c r="AB44" s="4"/>
      <c r="AC44" s="78" t="s">
        <v>29</v>
      </c>
      <c r="AD44" s="3"/>
      <c r="AE44" s="3"/>
      <c r="AF44" s="3"/>
      <c r="AG44" s="3"/>
      <c r="AH44" s="3"/>
      <c r="AI44" s="4"/>
      <c r="AJ44" s="23">
        <v>3.0</v>
      </c>
      <c r="AK44" s="4"/>
      <c r="AL44" s="78" t="s">
        <v>29</v>
      </c>
      <c r="AM44" s="3"/>
      <c r="AN44" s="3"/>
      <c r="AO44" s="3"/>
      <c r="AP44" s="3"/>
      <c r="AQ44" s="3"/>
      <c r="AR44" s="3"/>
      <c r="AS44" s="4"/>
      <c r="AT44" s="23">
        <v>0.0</v>
      </c>
      <c r="AU44" s="3"/>
      <c r="AV44" s="4"/>
      <c r="AW44" s="178"/>
    </row>
    <row r="45">
      <c r="A45" s="178"/>
      <c r="B45" s="20"/>
      <c r="J45" s="19"/>
      <c r="K45" s="65"/>
      <c r="L45" s="3"/>
      <c r="M45" s="3"/>
      <c r="N45" s="3"/>
      <c r="O45" s="3"/>
      <c r="P45" s="3"/>
      <c r="Q45" s="4"/>
      <c r="R45" s="16"/>
      <c r="S45" s="4"/>
      <c r="T45" s="78" t="s">
        <v>27</v>
      </c>
      <c r="U45" s="3"/>
      <c r="V45" s="3"/>
      <c r="W45" s="3"/>
      <c r="X45" s="3"/>
      <c r="Y45" s="3"/>
      <c r="Z45" s="4"/>
      <c r="AA45" s="23">
        <v>-1.0</v>
      </c>
      <c r="AB45" s="4"/>
      <c r="AC45" s="78" t="s">
        <v>27</v>
      </c>
      <c r="AD45" s="3"/>
      <c r="AE45" s="3"/>
      <c r="AF45" s="3"/>
      <c r="AG45" s="3"/>
      <c r="AH45" s="3"/>
      <c r="AI45" s="4"/>
      <c r="AJ45" s="23">
        <v>-3.0</v>
      </c>
      <c r="AK45" s="4"/>
      <c r="AL45" s="78" t="s">
        <v>27</v>
      </c>
      <c r="AM45" s="3"/>
      <c r="AN45" s="3"/>
      <c r="AO45" s="3"/>
      <c r="AP45" s="3"/>
      <c r="AQ45" s="3"/>
      <c r="AR45" s="3"/>
      <c r="AS45" s="4"/>
      <c r="AT45" s="23">
        <v>0.0</v>
      </c>
      <c r="AU45" s="3"/>
      <c r="AV45" s="4"/>
      <c r="AW45" s="178"/>
    </row>
    <row r="46">
      <c r="A46" s="178"/>
      <c r="B46" s="31"/>
      <c r="C46" s="32"/>
      <c r="D46" s="32"/>
      <c r="E46" s="32"/>
      <c r="F46" s="32"/>
      <c r="G46" s="32"/>
      <c r="H46" s="32"/>
      <c r="I46" s="32"/>
      <c r="J46" s="27"/>
      <c r="K46" s="65"/>
      <c r="L46" s="3"/>
      <c r="M46" s="3"/>
      <c r="N46" s="3"/>
      <c r="O46" s="3"/>
      <c r="P46" s="3"/>
      <c r="Q46" s="4"/>
      <c r="R46" s="16"/>
      <c r="S46" s="4"/>
      <c r="T46" s="78" t="s">
        <v>403</v>
      </c>
      <c r="U46" s="3"/>
      <c r="V46" s="3"/>
      <c r="W46" s="3"/>
      <c r="X46" s="3"/>
      <c r="Y46" s="3"/>
      <c r="Z46" s="4"/>
      <c r="AA46" s="23">
        <v>0.0</v>
      </c>
      <c r="AB46" s="4"/>
      <c r="AC46" s="78" t="s">
        <v>404</v>
      </c>
      <c r="AD46" s="3"/>
      <c r="AE46" s="3"/>
      <c r="AF46" s="3"/>
      <c r="AG46" s="3"/>
      <c r="AH46" s="3"/>
      <c r="AI46" s="4"/>
      <c r="AJ46" s="23">
        <v>0.0</v>
      </c>
      <c r="AK46" s="4"/>
      <c r="AL46" s="78" t="s">
        <v>3</v>
      </c>
      <c r="AM46" s="3"/>
      <c r="AN46" s="3"/>
      <c r="AO46" s="3"/>
      <c r="AP46" s="3"/>
      <c r="AQ46" s="3"/>
      <c r="AR46" s="3"/>
      <c r="AS46" s="4"/>
      <c r="AT46" s="23">
        <v>0.0</v>
      </c>
      <c r="AU46" s="3"/>
      <c r="AV46" s="4"/>
      <c r="AW46" s="178"/>
    </row>
    <row r="47">
      <c r="A47" s="178"/>
      <c r="B47" s="65" t="s">
        <v>390</v>
      </c>
      <c r="C47" s="3"/>
      <c r="D47" s="3"/>
      <c r="E47" s="3"/>
      <c r="F47" s="3"/>
      <c r="G47" s="3"/>
      <c r="H47" s="3"/>
      <c r="I47" s="3"/>
      <c r="J47" s="4"/>
      <c r="K47" s="65" t="s">
        <v>391</v>
      </c>
      <c r="L47" s="3"/>
      <c r="M47" s="3"/>
      <c r="N47" s="3"/>
      <c r="O47" s="3"/>
      <c r="P47" s="3"/>
      <c r="Q47" s="3"/>
      <c r="R47" s="3"/>
      <c r="S47" s="4"/>
      <c r="T47" s="65" t="s">
        <v>390</v>
      </c>
      <c r="U47" s="3"/>
      <c r="V47" s="3"/>
      <c r="W47" s="3"/>
      <c r="X47" s="3"/>
      <c r="Y47" s="3"/>
      <c r="Z47" s="3"/>
      <c r="AA47" s="3"/>
      <c r="AB47" s="4"/>
      <c r="AC47" s="65" t="s">
        <v>392</v>
      </c>
      <c r="AD47" s="3"/>
      <c r="AE47" s="3"/>
      <c r="AF47" s="3"/>
      <c r="AG47" s="3"/>
      <c r="AH47" s="3"/>
      <c r="AI47" s="3"/>
      <c r="AJ47" s="3"/>
      <c r="AK47" s="4"/>
      <c r="AL47" s="65" t="s">
        <v>390</v>
      </c>
      <c r="AM47" s="3"/>
      <c r="AN47" s="3"/>
      <c r="AO47" s="3"/>
      <c r="AP47" s="3"/>
      <c r="AQ47" s="3"/>
      <c r="AR47" s="3"/>
      <c r="AS47" s="3"/>
      <c r="AT47" s="3"/>
      <c r="AU47" s="3"/>
      <c r="AV47" s="4"/>
      <c r="AW47" s="178"/>
    </row>
    <row r="48">
      <c r="A48" s="178"/>
      <c r="B48" s="85" t="s">
        <v>393</v>
      </c>
      <c r="C48" s="12"/>
      <c r="D48" s="12"/>
      <c r="E48" s="12"/>
      <c r="F48" s="12"/>
      <c r="G48" s="12"/>
      <c r="H48" s="12"/>
      <c r="I48" s="12"/>
      <c r="J48" s="18"/>
      <c r="K48" s="85" t="s">
        <v>393</v>
      </c>
      <c r="L48" s="12"/>
      <c r="M48" s="12"/>
      <c r="N48" s="12"/>
      <c r="O48" s="12"/>
      <c r="P48" s="12"/>
      <c r="Q48" s="12"/>
      <c r="R48" s="12"/>
      <c r="S48" s="18"/>
      <c r="T48" s="183" t="s">
        <v>394</v>
      </c>
      <c r="U48" s="12"/>
      <c r="V48" s="12"/>
      <c r="W48" s="12"/>
      <c r="X48" s="12"/>
      <c r="Y48" s="12"/>
      <c r="Z48" s="12"/>
      <c r="AA48" s="12"/>
      <c r="AB48" s="18"/>
      <c r="AC48" s="85"/>
      <c r="AD48" s="12"/>
      <c r="AE48" s="12"/>
      <c r="AF48" s="12"/>
      <c r="AG48" s="12"/>
      <c r="AH48" s="12"/>
      <c r="AI48" s="12"/>
      <c r="AJ48" s="12"/>
      <c r="AK48" s="18"/>
      <c r="AL48" s="85"/>
      <c r="AM48" s="12"/>
      <c r="AN48" s="12"/>
      <c r="AO48" s="12"/>
      <c r="AP48" s="12"/>
      <c r="AQ48" s="12"/>
      <c r="AR48" s="12"/>
      <c r="AS48" s="12"/>
      <c r="AT48" s="12"/>
      <c r="AU48" s="12"/>
      <c r="AV48" s="18"/>
      <c r="AW48" s="178"/>
    </row>
    <row r="49">
      <c r="A49" s="178"/>
      <c r="B49" s="20"/>
      <c r="J49" s="19"/>
      <c r="K49" s="20"/>
      <c r="S49" s="19"/>
      <c r="T49" s="20"/>
      <c r="AB49" s="19"/>
      <c r="AC49" s="20"/>
      <c r="AK49" s="19"/>
      <c r="AL49" s="20"/>
      <c r="AV49" s="19"/>
      <c r="AW49" s="178"/>
    </row>
    <row r="50">
      <c r="A50" s="178"/>
      <c r="B50" s="20"/>
      <c r="J50" s="19"/>
      <c r="K50" s="20"/>
      <c r="S50" s="19"/>
      <c r="T50" s="20"/>
      <c r="AB50" s="19"/>
      <c r="AC50" s="20"/>
      <c r="AK50" s="19"/>
      <c r="AL50" s="20"/>
      <c r="AV50" s="19"/>
      <c r="AW50" s="178"/>
    </row>
    <row r="51">
      <c r="A51" s="178"/>
      <c r="B51" s="31"/>
      <c r="C51" s="32"/>
      <c r="D51" s="32"/>
      <c r="E51" s="32"/>
      <c r="F51" s="32"/>
      <c r="G51" s="32"/>
      <c r="H51" s="32"/>
      <c r="I51" s="32"/>
      <c r="J51" s="27"/>
      <c r="K51" s="31"/>
      <c r="L51" s="32"/>
      <c r="M51" s="32"/>
      <c r="N51" s="32"/>
      <c r="O51" s="32"/>
      <c r="P51" s="32"/>
      <c r="Q51" s="32"/>
      <c r="R51" s="32"/>
      <c r="S51" s="27"/>
      <c r="T51" s="31"/>
      <c r="U51" s="32"/>
      <c r="V51" s="32"/>
      <c r="W51" s="32"/>
      <c r="X51" s="32"/>
      <c r="Y51" s="32"/>
      <c r="Z51" s="32"/>
      <c r="AA51" s="32"/>
      <c r="AB51" s="27"/>
      <c r="AC51" s="31"/>
      <c r="AD51" s="32"/>
      <c r="AE51" s="32"/>
      <c r="AF51" s="32"/>
      <c r="AG51" s="32"/>
      <c r="AH51" s="32"/>
      <c r="AI51" s="32"/>
      <c r="AJ51" s="32"/>
      <c r="AK51" s="27"/>
      <c r="AL51" s="31"/>
      <c r="AM51" s="32"/>
      <c r="AN51" s="32"/>
      <c r="AO51" s="32"/>
      <c r="AP51" s="32"/>
      <c r="AQ51" s="32"/>
      <c r="AR51" s="32"/>
      <c r="AS51" s="32"/>
      <c r="AT51" s="32"/>
      <c r="AU51" s="32"/>
      <c r="AV51" s="27"/>
      <c r="AW51" s="178"/>
    </row>
    <row r="52">
      <c r="A52" s="178"/>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row>
    <row r="53">
      <c r="A53" s="178"/>
      <c r="B53" s="179" t="s">
        <v>299</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8"/>
      <c r="AW53" s="178"/>
    </row>
    <row r="54">
      <c r="A54" s="178"/>
      <c r="B54" s="31"/>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27"/>
      <c r="AW54" s="178"/>
    </row>
    <row r="55">
      <c r="A55" s="178"/>
      <c r="B55" s="34" t="s">
        <v>111</v>
      </c>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8"/>
      <c r="AW55" s="178"/>
    </row>
    <row r="56">
      <c r="A56" s="178"/>
      <c r="B56" s="31"/>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27"/>
      <c r="AW56" s="178"/>
    </row>
    <row r="57">
      <c r="A57" s="178"/>
      <c r="B57" s="83" t="s">
        <v>154</v>
      </c>
      <c r="C57" s="12"/>
      <c r="D57" s="12"/>
      <c r="E57" s="12"/>
      <c r="F57" s="12"/>
      <c r="G57" s="12"/>
      <c r="H57" s="12"/>
      <c r="I57" s="12"/>
      <c r="J57" s="18"/>
      <c r="K57" s="185" t="s">
        <v>405</v>
      </c>
      <c r="L57" s="12"/>
      <c r="M57" s="12"/>
      <c r="N57" s="12"/>
      <c r="O57" s="12"/>
      <c r="P57" s="12"/>
      <c r="Q57" s="12"/>
      <c r="R57" s="12"/>
      <c r="S57" s="18"/>
      <c r="T57" s="185" t="s">
        <v>387</v>
      </c>
      <c r="U57" s="12"/>
      <c r="V57" s="12"/>
      <c r="W57" s="12"/>
      <c r="X57" s="12"/>
      <c r="Y57" s="12"/>
      <c r="Z57" s="12"/>
      <c r="AA57" s="12"/>
      <c r="AB57" s="18"/>
      <c r="AC57" s="185" t="s">
        <v>406</v>
      </c>
      <c r="AD57" s="12"/>
      <c r="AE57" s="12"/>
      <c r="AF57" s="12"/>
      <c r="AG57" s="12"/>
      <c r="AH57" s="12"/>
      <c r="AI57" s="12"/>
      <c r="AJ57" s="12"/>
      <c r="AK57" s="18"/>
      <c r="AL57" s="185" t="s">
        <v>303</v>
      </c>
      <c r="AM57" s="12"/>
      <c r="AN57" s="12"/>
      <c r="AO57" s="12"/>
      <c r="AP57" s="12"/>
      <c r="AQ57" s="12"/>
      <c r="AR57" s="12"/>
      <c r="AS57" s="12"/>
      <c r="AT57" s="12"/>
      <c r="AU57" s="12"/>
      <c r="AV57" s="18"/>
      <c r="AW57" s="178"/>
    </row>
    <row r="58">
      <c r="A58" s="178"/>
      <c r="B58" s="31"/>
      <c r="C58" s="32"/>
      <c r="D58" s="32"/>
      <c r="E58" s="32"/>
      <c r="F58" s="32"/>
      <c r="G58" s="32"/>
      <c r="H58" s="32"/>
      <c r="I58" s="32"/>
      <c r="J58" s="27"/>
      <c r="K58" s="31"/>
      <c r="L58" s="32"/>
      <c r="M58" s="32"/>
      <c r="N58" s="32"/>
      <c r="O58" s="32"/>
      <c r="P58" s="32"/>
      <c r="Q58" s="32"/>
      <c r="R58" s="32"/>
      <c r="S58" s="27"/>
      <c r="T58" s="31"/>
      <c r="U58" s="32"/>
      <c r="V58" s="32"/>
      <c r="W58" s="32"/>
      <c r="X58" s="32"/>
      <c r="Y58" s="32"/>
      <c r="Z58" s="32"/>
      <c r="AA58" s="32"/>
      <c r="AB58" s="27"/>
      <c r="AC58" s="31"/>
      <c r="AD58" s="32"/>
      <c r="AE58" s="32"/>
      <c r="AF58" s="32"/>
      <c r="AG58" s="32"/>
      <c r="AH58" s="32"/>
      <c r="AI58" s="32"/>
      <c r="AJ58" s="32"/>
      <c r="AK58" s="27"/>
      <c r="AL58" s="31"/>
      <c r="AM58" s="32"/>
      <c r="AN58" s="32"/>
      <c r="AO58" s="32"/>
      <c r="AP58" s="32"/>
      <c r="AQ58" s="32"/>
      <c r="AR58" s="32"/>
      <c r="AS58" s="32"/>
      <c r="AT58" s="32"/>
      <c r="AU58" s="32"/>
      <c r="AV58" s="27"/>
      <c r="AW58" s="178"/>
    </row>
    <row r="59">
      <c r="A59" s="178"/>
      <c r="B59" s="85" t="s">
        <v>389</v>
      </c>
      <c r="C59" s="12"/>
      <c r="D59" s="12"/>
      <c r="E59" s="12"/>
      <c r="F59" s="12"/>
      <c r="G59" s="12"/>
      <c r="H59" s="12"/>
      <c r="I59" s="12"/>
      <c r="J59" s="18"/>
      <c r="K59" s="65" t="s">
        <v>23</v>
      </c>
      <c r="L59" s="3"/>
      <c r="M59" s="3"/>
      <c r="N59" s="3"/>
      <c r="O59" s="3"/>
      <c r="P59" s="3"/>
      <c r="Q59" s="4"/>
      <c r="R59" s="23">
        <v>1.0</v>
      </c>
      <c r="S59" s="4"/>
      <c r="T59" s="65" t="s">
        <v>23</v>
      </c>
      <c r="U59" s="3"/>
      <c r="V59" s="3"/>
      <c r="W59" s="3"/>
      <c r="X59" s="3"/>
      <c r="Y59" s="3"/>
      <c r="Z59" s="4"/>
      <c r="AA59" s="23">
        <v>3.0</v>
      </c>
      <c r="AB59" s="4"/>
      <c r="AC59" s="65" t="s">
        <v>23</v>
      </c>
      <c r="AD59" s="3"/>
      <c r="AE59" s="3"/>
      <c r="AF59" s="3"/>
      <c r="AG59" s="3"/>
      <c r="AH59" s="3"/>
      <c r="AI59" s="4"/>
      <c r="AJ59" s="23">
        <v>3.0</v>
      </c>
      <c r="AK59" s="4"/>
      <c r="AL59" s="65" t="s">
        <v>23</v>
      </c>
      <c r="AM59" s="3"/>
      <c r="AN59" s="3"/>
      <c r="AO59" s="3"/>
      <c r="AP59" s="3"/>
      <c r="AQ59" s="3"/>
      <c r="AR59" s="3"/>
      <c r="AS59" s="4"/>
      <c r="AT59" s="23">
        <v>2.0</v>
      </c>
      <c r="AU59" s="3"/>
      <c r="AV59" s="4"/>
      <c r="AW59" s="178"/>
    </row>
    <row r="60">
      <c r="A60" s="178"/>
      <c r="B60" s="20"/>
      <c r="J60" s="19"/>
      <c r="K60" s="186" t="s">
        <v>26</v>
      </c>
      <c r="R60" s="23">
        <v>1.0</v>
      </c>
      <c r="S60" s="4"/>
      <c r="T60" s="65" t="s">
        <v>26</v>
      </c>
      <c r="U60" s="3"/>
      <c r="V60" s="3"/>
      <c r="W60" s="3"/>
      <c r="X60" s="3"/>
      <c r="Y60" s="3"/>
      <c r="Z60" s="4"/>
      <c r="AA60" s="23">
        <v>2.0</v>
      </c>
      <c r="AB60" s="4"/>
      <c r="AC60" s="65" t="s">
        <v>26</v>
      </c>
      <c r="AD60" s="3"/>
      <c r="AE60" s="3"/>
      <c r="AF60" s="3"/>
      <c r="AG60" s="3"/>
      <c r="AH60" s="3"/>
      <c r="AI60" s="4"/>
      <c r="AJ60" s="23">
        <v>2.0</v>
      </c>
      <c r="AK60" s="4"/>
      <c r="AL60" s="65" t="s">
        <v>26</v>
      </c>
      <c r="AM60" s="3"/>
      <c r="AN60" s="3"/>
      <c r="AO60" s="3"/>
      <c r="AP60" s="3"/>
      <c r="AQ60" s="3"/>
      <c r="AR60" s="3"/>
      <c r="AS60" s="4"/>
      <c r="AT60" s="23">
        <v>2.0</v>
      </c>
      <c r="AU60" s="3"/>
      <c r="AV60" s="4"/>
      <c r="AW60" s="178"/>
    </row>
    <row r="61">
      <c r="A61" s="178"/>
      <c r="B61" s="20"/>
      <c r="J61" s="19"/>
      <c r="K61" s="65" t="s">
        <v>29</v>
      </c>
      <c r="L61" s="3"/>
      <c r="M61" s="3"/>
      <c r="N61" s="3"/>
      <c r="O61" s="3"/>
      <c r="P61" s="3"/>
      <c r="Q61" s="4"/>
      <c r="R61" s="23">
        <v>2.0</v>
      </c>
      <c r="S61" s="4"/>
      <c r="T61" s="65" t="s">
        <v>29</v>
      </c>
      <c r="U61" s="3"/>
      <c r="V61" s="3"/>
      <c r="W61" s="3"/>
      <c r="X61" s="3"/>
      <c r="Y61" s="3"/>
      <c r="Z61" s="4"/>
      <c r="AA61" s="23">
        <v>3.0</v>
      </c>
      <c r="AB61" s="4"/>
      <c r="AC61" s="65" t="s">
        <v>29</v>
      </c>
      <c r="AD61" s="3"/>
      <c r="AE61" s="3"/>
      <c r="AF61" s="3"/>
      <c r="AG61" s="3"/>
      <c r="AH61" s="3"/>
      <c r="AI61" s="4"/>
      <c r="AJ61" s="23">
        <v>3.0</v>
      </c>
      <c r="AK61" s="4"/>
      <c r="AL61" s="65" t="s">
        <v>29</v>
      </c>
      <c r="AM61" s="3"/>
      <c r="AN61" s="3"/>
      <c r="AO61" s="3"/>
      <c r="AP61" s="3"/>
      <c r="AQ61" s="3"/>
      <c r="AR61" s="3"/>
      <c r="AS61" s="4"/>
      <c r="AT61" s="23">
        <v>2.0</v>
      </c>
      <c r="AU61" s="3"/>
      <c r="AV61" s="4"/>
      <c r="AW61" s="178"/>
    </row>
    <row r="62">
      <c r="A62" s="178"/>
      <c r="B62" s="20"/>
      <c r="J62" s="19"/>
      <c r="K62" s="65" t="s">
        <v>27</v>
      </c>
      <c r="L62" s="3"/>
      <c r="M62" s="3"/>
      <c r="N62" s="3"/>
      <c r="O62" s="3"/>
      <c r="P62" s="3"/>
      <c r="Q62" s="4"/>
      <c r="R62" s="23">
        <v>-1.0</v>
      </c>
      <c r="S62" s="4"/>
      <c r="T62" s="65" t="s">
        <v>27</v>
      </c>
      <c r="U62" s="3"/>
      <c r="V62" s="3"/>
      <c r="W62" s="3"/>
      <c r="X62" s="3"/>
      <c r="Y62" s="3"/>
      <c r="Z62" s="4"/>
      <c r="AA62" s="23">
        <v>-4.0</v>
      </c>
      <c r="AB62" s="4"/>
      <c r="AC62" s="65" t="s">
        <v>27</v>
      </c>
      <c r="AD62" s="3"/>
      <c r="AE62" s="3"/>
      <c r="AF62" s="3"/>
      <c r="AG62" s="3"/>
      <c r="AH62" s="3"/>
      <c r="AI62" s="4"/>
      <c r="AJ62" s="23">
        <v>-4.0</v>
      </c>
      <c r="AK62" s="4"/>
      <c r="AL62" s="65" t="s">
        <v>27</v>
      </c>
      <c r="AM62" s="3"/>
      <c r="AN62" s="3"/>
      <c r="AO62" s="3"/>
      <c r="AP62" s="3"/>
      <c r="AQ62" s="3"/>
      <c r="AR62" s="3"/>
      <c r="AS62" s="4"/>
      <c r="AT62" s="23">
        <v>-3.0</v>
      </c>
      <c r="AU62" s="3"/>
      <c r="AV62" s="4"/>
      <c r="AW62" s="178"/>
    </row>
    <row r="63">
      <c r="A63" s="178"/>
      <c r="B63" s="31"/>
      <c r="C63" s="32"/>
      <c r="D63" s="32"/>
      <c r="E63" s="32"/>
      <c r="F63" s="32"/>
      <c r="G63" s="32"/>
      <c r="H63" s="32"/>
      <c r="I63" s="32"/>
      <c r="J63" s="27"/>
      <c r="K63" s="65" t="s">
        <v>3</v>
      </c>
      <c r="L63" s="3"/>
      <c r="M63" s="3"/>
      <c r="N63" s="3"/>
      <c r="O63" s="3"/>
      <c r="P63" s="3"/>
      <c r="Q63" s="4"/>
      <c r="R63" s="23">
        <v>-1.0</v>
      </c>
      <c r="S63" s="4"/>
      <c r="T63" s="65" t="s">
        <v>3</v>
      </c>
      <c r="U63" s="3"/>
      <c r="V63" s="3"/>
      <c r="W63" s="3"/>
      <c r="X63" s="3"/>
      <c r="Y63" s="3"/>
      <c r="Z63" s="4"/>
      <c r="AA63" s="23">
        <v>0.0</v>
      </c>
      <c r="AB63" s="4"/>
      <c r="AC63" s="65"/>
      <c r="AD63" s="3"/>
      <c r="AE63" s="3"/>
      <c r="AF63" s="3"/>
      <c r="AG63" s="3"/>
      <c r="AH63" s="3"/>
      <c r="AI63" s="4"/>
      <c r="AJ63" s="16"/>
      <c r="AK63" s="4"/>
      <c r="AL63" s="65"/>
      <c r="AM63" s="3"/>
      <c r="AN63" s="3"/>
      <c r="AO63" s="3"/>
      <c r="AP63" s="3"/>
      <c r="AQ63" s="3"/>
      <c r="AR63" s="3"/>
      <c r="AS63" s="4"/>
      <c r="AT63" s="16"/>
      <c r="AU63" s="3"/>
      <c r="AV63" s="4"/>
      <c r="AW63" s="178"/>
    </row>
    <row r="64">
      <c r="A64" s="178"/>
      <c r="B64" s="65" t="s">
        <v>390</v>
      </c>
      <c r="C64" s="3"/>
      <c r="D64" s="3"/>
      <c r="E64" s="3"/>
      <c r="F64" s="3"/>
      <c r="G64" s="3"/>
      <c r="H64" s="3"/>
      <c r="I64" s="3"/>
      <c r="J64" s="4"/>
      <c r="K64" s="65" t="s">
        <v>391</v>
      </c>
      <c r="L64" s="3"/>
      <c r="M64" s="3"/>
      <c r="N64" s="3"/>
      <c r="O64" s="3"/>
      <c r="P64" s="3"/>
      <c r="Q64" s="3"/>
      <c r="R64" s="3"/>
      <c r="S64" s="4"/>
      <c r="T64" s="65" t="s">
        <v>390</v>
      </c>
      <c r="U64" s="3"/>
      <c r="V64" s="3"/>
      <c r="W64" s="3"/>
      <c r="X64" s="3"/>
      <c r="Y64" s="3"/>
      <c r="Z64" s="3"/>
      <c r="AA64" s="3"/>
      <c r="AB64" s="4"/>
      <c r="AC64" s="65" t="s">
        <v>392</v>
      </c>
      <c r="AD64" s="3"/>
      <c r="AE64" s="3"/>
      <c r="AF64" s="3"/>
      <c r="AG64" s="3"/>
      <c r="AH64" s="3"/>
      <c r="AI64" s="3"/>
      <c r="AJ64" s="3"/>
      <c r="AK64" s="4"/>
      <c r="AL64" s="65" t="s">
        <v>390</v>
      </c>
      <c r="AM64" s="3"/>
      <c r="AN64" s="3"/>
      <c r="AO64" s="3"/>
      <c r="AP64" s="3"/>
      <c r="AQ64" s="3"/>
      <c r="AR64" s="3"/>
      <c r="AS64" s="3"/>
      <c r="AT64" s="3"/>
      <c r="AU64" s="3"/>
      <c r="AV64" s="4"/>
      <c r="AW64" s="178"/>
    </row>
    <row r="65">
      <c r="A65" s="178"/>
      <c r="B65" s="85" t="s">
        <v>393</v>
      </c>
      <c r="C65" s="12"/>
      <c r="D65" s="12"/>
      <c r="E65" s="12"/>
      <c r="F65" s="12"/>
      <c r="G65" s="12"/>
      <c r="H65" s="12"/>
      <c r="I65" s="12"/>
      <c r="J65" s="18"/>
      <c r="K65" s="85" t="s">
        <v>393</v>
      </c>
      <c r="L65" s="12"/>
      <c r="M65" s="12"/>
      <c r="N65" s="12"/>
      <c r="O65" s="12"/>
      <c r="P65" s="12"/>
      <c r="Q65" s="12"/>
      <c r="R65" s="12"/>
      <c r="S65" s="18"/>
      <c r="T65" s="183" t="s">
        <v>394</v>
      </c>
      <c r="U65" s="12"/>
      <c r="V65" s="12"/>
      <c r="W65" s="12"/>
      <c r="X65" s="12"/>
      <c r="Y65" s="12"/>
      <c r="Z65" s="12"/>
      <c r="AA65" s="12"/>
      <c r="AB65" s="18"/>
      <c r="AC65" s="85"/>
      <c r="AD65" s="12"/>
      <c r="AE65" s="12"/>
      <c r="AF65" s="12"/>
      <c r="AG65" s="12"/>
      <c r="AH65" s="12"/>
      <c r="AI65" s="12"/>
      <c r="AJ65" s="12"/>
      <c r="AK65" s="18"/>
      <c r="AL65" s="85"/>
      <c r="AM65" s="12"/>
      <c r="AN65" s="12"/>
      <c r="AO65" s="12"/>
      <c r="AP65" s="12"/>
      <c r="AQ65" s="12"/>
      <c r="AR65" s="12"/>
      <c r="AS65" s="12"/>
      <c r="AT65" s="12"/>
      <c r="AU65" s="12"/>
      <c r="AV65" s="18"/>
      <c r="AW65" s="178"/>
    </row>
    <row r="66">
      <c r="A66" s="178"/>
      <c r="B66" s="20"/>
      <c r="J66" s="19"/>
      <c r="K66" s="20"/>
      <c r="S66" s="19"/>
      <c r="T66" s="20"/>
      <c r="AB66" s="19"/>
      <c r="AC66" s="20"/>
      <c r="AK66" s="19"/>
      <c r="AL66" s="20"/>
      <c r="AV66" s="19"/>
      <c r="AW66" s="178"/>
    </row>
    <row r="67">
      <c r="A67" s="178"/>
      <c r="B67" s="20"/>
      <c r="J67" s="19"/>
      <c r="K67" s="20"/>
      <c r="S67" s="19"/>
      <c r="T67" s="20"/>
      <c r="AB67" s="19"/>
      <c r="AC67" s="20"/>
      <c r="AK67" s="19"/>
      <c r="AL67" s="20"/>
      <c r="AV67" s="19"/>
      <c r="AW67" s="178"/>
    </row>
    <row r="68">
      <c r="A68" s="178"/>
      <c r="B68" s="31"/>
      <c r="C68" s="32"/>
      <c r="D68" s="32"/>
      <c r="E68" s="32"/>
      <c r="F68" s="32"/>
      <c r="G68" s="32"/>
      <c r="H68" s="32"/>
      <c r="I68" s="32"/>
      <c r="J68" s="27"/>
      <c r="K68" s="31"/>
      <c r="L68" s="32"/>
      <c r="M68" s="32"/>
      <c r="N68" s="32"/>
      <c r="O68" s="32"/>
      <c r="P68" s="32"/>
      <c r="Q68" s="32"/>
      <c r="R68" s="32"/>
      <c r="S68" s="27"/>
      <c r="T68" s="31"/>
      <c r="U68" s="32"/>
      <c r="V68" s="32"/>
      <c r="W68" s="32"/>
      <c r="X68" s="32"/>
      <c r="Y68" s="32"/>
      <c r="Z68" s="32"/>
      <c r="AA68" s="32"/>
      <c r="AB68" s="27"/>
      <c r="AC68" s="31"/>
      <c r="AD68" s="32"/>
      <c r="AE68" s="32"/>
      <c r="AF68" s="32"/>
      <c r="AG68" s="32"/>
      <c r="AH68" s="32"/>
      <c r="AI68" s="32"/>
      <c r="AJ68" s="32"/>
      <c r="AK68" s="27"/>
      <c r="AL68" s="31"/>
      <c r="AM68" s="32"/>
      <c r="AN68" s="32"/>
      <c r="AO68" s="32"/>
      <c r="AP68" s="32"/>
      <c r="AQ68" s="32"/>
      <c r="AR68" s="32"/>
      <c r="AS68" s="32"/>
      <c r="AT68" s="32"/>
      <c r="AU68" s="32"/>
      <c r="AV68" s="27"/>
      <c r="AW68" s="178"/>
    </row>
    <row r="69">
      <c r="A69" s="178"/>
      <c r="B69" s="178"/>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row>
    <row r="70">
      <c r="A70" s="178"/>
      <c r="B70" s="179" t="s">
        <v>312</v>
      </c>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8"/>
      <c r="AW70" s="178"/>
    </row>
    <row r="71">
      <c r="A71" s="178"/>
      <c r="B71" s="31"/>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27"/>
      <c r="AW71" s="178"/>
    </row>
    <row r="72">
      <c r="A72" s="178"/>
      <c r="B72" s="34" t="s">
        <v>111</v>
      </c>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8"/>
      <c r="AW72" s="178"/>
    </row>
    <row r="73">
      <c r="A73" s="178"/>
      <c r="B73" s="31"/>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27"/>
      <c r="AW73" s="178"/>
    </row>
    <row r="74">
      <c r="A74" s="178"/>
      <c r="B74" s="83" t="s">
        <v>154</v>
      </c>
      <c r="C74" s="12"/>
      <c r="D74" s="12"/>
      <c r="E74" s="12"/>
      <c r="F74" s="12"/>
      <c r="G74" s="12"/>
      <c r="H74" s="12"/>
      <c r="I74" s="12"/>
      <c r="J74" s="18"/>
      <c r="K74" s="83"/>
      <c r="L74" s="12"/>
      <c r="M74" s="12"/>
      <c r="N74" s="12"/>
      <c r="O74" s="12"/>
      <c r="P74" s="12"/>
      <c r="Q74" s="12"/>
      <c r="R74" s="12"/>
      <c r="S74" s="18"/>
      <c r="T74" s="83" t="s">
        <v>387</v>
      </c>
      <c r="U74" s="12"/>
      <c r="V74" s="12"/>
      <c r="W74" s="12"/>
      <c r="X74" s="12"/>
      <c r="Y74" s="12"/>
      <c r="Z74" s="12"/>
      <c r="AA74" s="12"/>
      <c r="AB74" s="18"/>
      <c r="AC74" s="83"/>
      <c r="AD74" s="12"/>
      <c r="AE74" s="12"/>
      <c r="AF74" s="12"/>
      <c r="AG74" s="12"/>
      <c r="AH74" s="12"/>
      <c r="AI74" s="12"/>
      <c r="AJ74" s="12"/>
      <c r="AK74" s="18"/>
      <c r="AL74" s="185" t="s">
        <v>315</v>
      </c>
      <c r="AM74" s="12"/>
      <c r="AN74" s="12"/>
      <c r="AO74" s="12"/>
      <c r="AP74" s="12"/>
      <c r="AQ74" s="12"/>
      <c r="AR74" s="12"/>
      <c r="AS74" s="12"/>
      <c r="AT74" s="12"/>
      <c r="AU74" s="12"/>
      <c r="AV74" s="18"/>
      <c r="AW74" s="178"/>
    </row>
    <row r="75">
      <c r="A75" s="178"/>
      <c r="B75" s="31"/>
      <c r="C75" s="32"/>
      <c r="D75" s="32"/>
      <c r="E75" s="32"/>
      <c r="F75" s="32"/>
      <c r="G75" s="32"/>
      <c r="H75" s="32"/>
      <c r="I75" s="32"/>
      <c r="J75" s="27"/>
      <c r="K75" s="31"/>
      <c r="L75" s="32"/>
      <c r="M75" s="32"/>
      <c r="N75" s="32"/>
      <c r="O75" s="32"/>
      <c r="P75" s="32"/>
      <c r="Q75" s="32"/>
      <c r="R75" s="32"/>
      <c r="S75" s="27"/>
      <c r="T75" s="31"/>
      <c r="U75" s="32"/>
      <c r="V75" s="32"/>
      <c r="W75" s="32"/>
      <c r="X75" s="32"/>
      <c r="Y75" s="32"/>
      <c r="Z75" s="32"/>
      <c r="AA75" s="32"/>
      <c r="AB75" s="27"/>
      <c r="AC75" s="31"/>
      <c r="AD75" s="32"/>
      <c r="AE75" s="32"/>
      <c r="AF75" s="32"/>
      <c r="AG75" s="32"/>
      <c r="AH75" s="32"/>
      <c r="AI75" s="32"/>
      <c r="AJ75" s="32"/>
      <c r="AK75" s="27"/>
      <c r="AL75" s="31"/>
      <c r="AM75" s="32"/>
      <c r="AN75" s="32"/>
      <c r="AO75" s="32"/>
      <c r="AP75" s="32"/>
      <c r="AQ75" s="32"/>
      <c r="AR75" s="32"/>
      <c r="AS75" s="32"/>
      <c r="AT75" s="32"/>
      <c r="AU75" s="32"/>
      <c r="AV75" s="27"/>
      <c r="AW75" s="178"/>
    </row>
    <row r="76">
      <c r="A76" s="178"/>
      <c r="B76" s="85" t="s">
        <v>389</v>
      </c>
      <c r="C76" s="12"/>
      <c r="D76" s="12"/>
      <c r="E76" s="12"/>
      <c r="F76" s="12"/>
      <c r="G76" s="12"/>
      <c r="H76" s="12"/>
      <c r="I76" s="12"/>
      <c r="J76" s="18"/>
      <c r="K76" s="65"/>
      <c r="L76" s="3"/>
      <c r="M76" s="3"/>
      <c r="N76" s="3"/>
      <c r="O76" s="3"/>
      <c r="P76" s="3"/>
      <c r="Q76" s="4"/>
      <c r="R76" s="16"/>
      <c r="S76" s="4"/>
      <c r="T76" s="65" t="s">
        <v>23</v>
      </c>
      <c r="U76" s="3"/>
      <c r="V76" s="3"/>
      <c r="W76" s="3"/>
      <c r="X76" s="3"/>
      <c r="Y76" s="3"/>
      <c r="Z76" s="4"/>
      <c r="AA76" s="23">
        <v>1.0</v>
      </c>
      <c r="AB76" s="4"/>
      <c r="AC76" s="65"/>
      <c r="AD76" s="3"/>
      <c r="AE76" s="3"/>
      <c r="AF76" s="3"/>
      <c r="AG76" s="3"/>
      <c r="AH76" s="3"/>
      <c r="AI76" s="4"/>
      <c r="AJ76" s="16"/>
      <c r="AK76" s="4"/>
      <c r="AL76" s="65" t="s">
        <v>23</v>
      </c>
      <c r="AM76" s="3"/>
      <c r="AN76" s="3"/>
      <c r="AO76" s="3"/>
      <c r="AP76" s="3"/>
      <c r="AQ76" s="3"/>
      <c r="AR76" s="3"/>
      <c r="AS76" s="4"/>
      <c r="AT76" s="16">
        <v>1.0</v>
      </c>
      <c r="AU76" s="3"/>
      <c r="AV76" s="4"/>
      <c r="AW76" s="178"/>
    </row>
    <row r="77">
      <c r="A77" s="178"/>
      <c r="B77" s="20"/>
      <c r="J77" s="19"/>
      <c r="K77" s="65"/>
      <c r="L77" s="3"/>
      <c r="M77" s="3"/>
      <c r="N77" s="3"/>
      <c r="O77" s="3"/>
      <c r="P77" s="3"/>
      <c r="Q77" s="4"/>
      <c r="R77" s="16"/>
      <c r="S77" s="4"/>
      <c r="T77" s="65" t="s">
        <v>26</v>
      </c>
      <c r="U77" s="3"/>
      <c r="V77" s="3"/>
      <c r="W77" s="3"/>
      <c r="X77" s="3"/>
      <c r="Y77" s="3"/>
      <c r="Z77" s="4"/>
      <c r="AA77" s="16">
        <v>1.0</v>
      </c>
      <c r="AB77" s="4"/>
      <c r="AC77" s="65"/>
      <c r="AD77" s="3"/>
      <c r="AE77" s="3"/>
      <c r="AF77" s="3"/>
      <c r="AG77" s="3"/>
      <c r="AH77" s="3"/>
      <c r="AI77" s="4"/>
      <c r="AJ77" s="16"/>
      <c r="AK77" s="4"/>
      <c r="AL77" s="65" t="s">
        <v>26</v>
      </c>
      <c r="AM77" s="3"/>
      <c r="AN77" s="3"/>
      <c r="AO77" s="3"/>
      <c r="AP77" s="3"/>
      <c r="AQ77" s="3"/>
      <c r="AR77" s="3"/>
      <c r="AS77" s="4"/>
      <c r="AT77" s="16">
        <v>2.0</v>
      </c>
      <c r="AU77" s="3"/>
      <c r="AV77" s="4"/>
      <c r="AW77" s="178"/>
    </row>
    <row r="78">
      <c r="A78" s="178"/>
      <c r="B78" s="20"/>
      <c r="J78" s="19"/>
      <c r="K78" s="65"/>
      <c r="L78" s="3"/>
      <c r="M78" s="3"/>
      <c r="N78" s="3"/>
      <c r="O78" s="3"/>
      <c r="P78" s="3"/>
      <c r="Q78" s="4"/>
      <c r="R78" s="16"/>
      <c r="S78" s="4"/>
      <c r="T78" s="65" t="s">
        <v>29</v>
      </c>
      <c r="U78" s="3"/>
      <c r="V78" s="3"/>
      <c r="W78" s="3"/>
      <c r="X78" s="3"/>
      <c r="Y78" s="3"/>
      <c r="Z78" s="4"/>
      <c r="AA78" s="23">
        <v>1.0</v>
      </c>
      <c r="AB78" s="4"/>
      <c r="AC78" s="65"/>
      <c r="AD78" s="3"/>
      <c r="AE78" s="3"/>
      <c r="AF78" s="3"/>
      <c r="AG78" s="3"/>
      <c r="AH78" s="3"/>
      <c r="AI78" s="4"/>
      <c r="AJ78" s="16"/>
      <c r="AK78" s="4"/>
      <c r="AL78" s="65" t="s">
        <v>29</v>
      </c>
      <c r="AM78" s="3"/>
      <c r="AN78" s="3"/>
      <c r="AO78" s="3"/>
      <c r="AP78" s="3"/>
      <c r="AQ78" s="3"/>
      <c r="AR78" s="3"/>
      <c r="AS78" s="4"/>
      <c r="AT78" s="16">
        <v>2.0</v>
      </c>
      <c r="AU78" s="3"/>
      <c r="AV78" s="4"/>
      <c r="AW78" s="178"/>
    </row>
    <row r="79">
      <c r="A79" s="178"/>
      <c r="B79" s="20"/>
      <c r="J79" s="19"/>
      <c r="K79" s="65"/>
      <c r="L79" s="3"/>
      <c r="M79" s="3"/>
      <c r="N79" s="3"/>
      <c r="O79" s="3"/>
      <c r="P79" s="3"/>
      <c r="Q79" s="4"/>
      <c r="R79" s="16"/>
      <c r="S79" s="4"/>
      <c r="T79" s="65" t="s">
        <v>27</v>
      </c>
      <c r="U79" s="3"/>
      <c r="V79" s="3"/>
      <c r="W79" s="3"/>
      <c r="X79" s="3"/>
      <c r="Y79" s="3"/>
      <c r="Z79" s="4"/>
      <c r="AA79" s="23">
        <v>-2.0</v>
      </c>
      <c r="AB79" s="4"/>
      <c r="AC79" s="65"/>
      <c r="AD79" s="3"/>
      <c r="AE79" s="3"/>
      <c r="AF79" s="3"/>
      <c r="AG79" s="3"/>
      <c r="AH79" s="3"/>
      <c r="AI79" s="4"/>
      <c r="AJ79" s="16"/>
      <c r="AK79" s="4"/>
      <c r="AL79" s="65" t="s">
        <v>27</v>
      </c>
      <c r="AM79" s="3"/>
      <c r="AN79" s="3"/>
      <c r="AO79" s="3"/>
      <c r="AP79" s="3"/>
      <c r="AQ79" s="3"/>
      <c r="AR79" s="3"/>
      <c r="AS79" s="4"/>
      <c r="AT79" s="16">
        <v>-3.0</v>
      </c>
      <c r="AU79" s="3"/>
      <c r="AV79" s="4"/>
      <c r="AW79" s="178"/>
    </row>
    <row r="80">
      <c r="A80" s="178"/>
      <c r="B80" s="31"/>
      <c r="C80" s="32"/>
      <c r="D80" s="32"/>
      <c r="E80" s="32"/>
      <c r="F80" s="32"/>
      <c r="G80" s="32"/>
      <c r="H80" s="32"/>
      <c r="I80" s="32"/>
      <c r="J80" s="27"/>
      <c r="K80" s="65"/>
      <c r="L80" s="3"/>
      <c r="M80" s="3"/>
      <c r="N80" s="3"/>
      <c r="O80" s="3"/>
      <c r="P80" s="3"/>
      <c r="Q80" s="4"/>
      <c r="R80" s="16"/>
      <c r="S80" s="4"/>
      <c r="T80" s="65" t="s">
        <v>3</v>
      </c>
      <c r="U80" s="3"/>
      <c r="V80" s="3"/>
      <c r="W80" s="3"/>
      <c r="X80" s="3"/>
      <c r="Y80" s="3"/>
      <c r="Z80" s="4"/>
      <c r="AA80" s="16">
        <v>0.0</v>
      </c>
      <c r="AB80" s="4"/>
      <c r="AC80" s="65"/>
      <c r="AD80" s="3"/>
      <c r="AE80" s="3"/>
      <c r="AF80" s="3"/>
      <c r="AG80" s="3"/>
      <c r="AH80" s="3"/>
      <c r="AI80" s="4"/>
      <c r="AJ80" s="16"/>
      <c r="AK80" s="4"/>
      <c r="AL80" s="65"/>
      <c r="AM80" s="3"/>
      <c r="AN80" s="3"/>
      <c r="AO80" s="3"/>
      <c r="AP80" s="3"/>
      <c r="AQ80" s="3"/>
      <c r="AR80" s="3"/>
      <c r="AS80" s="4"/>
      <c r="AT80" s="16"/>
      <c r="AU80" s="3"/>
      <c r="AV80" s="4"/>
      <c r="AW80" s="178"/>
    </row>
    <row r="81">
      <c r="A81" s="178"/>
      <c r="B81" s="65" t="s">
        <v>390</v>
      </c>
      <c r="C81" s="3"/>
      <c r="D81" s="3"/>
      <c r="E81" s="3"/>
      <c r="F81" s="3"/>
      <c r="G81" s="3"/>
      <c r="H81" s="3"/>
      <c r="I81" s="3"/>
      <c r="J81" s="4"/>
      <c r="K81" s="65" t="s">
        <v>391</v>
      </c>
      <c r="L81" s="3"/>
      <c r="M81" s="3"/>
      <c r="N81" s="3"/>
      <c r="O81" s="3"/>
      <c r="P81" s="3"/>
      <c r="Q81" s="3"/>
      <c r="R81" s="3"/>
      <c r="S81" s="4"/>
      <c r="T81" s="65" t="s">
        <v>390</v>
      </c>
      <c r="U81" s="3"/>
      <c r="V81" s="3"/>
      <c r="W81" s="3"/>
      <c r="X81" s="3"/>
      <c r="Y81" s="3"/>
      <c r="Z81" s="3"/>
      <c r="AA81" s="3"/>
      <c r="AB81" s="4"/>
      <c r="AC81" s="65" t="s">
        <v>392</v>
      </c>
      <c r="AD81" s="3"/>
      <c r="AE81" s="3"/>
      <c r="AF81" s="3"/>
      <c r="AG81" s="3"/>
      <c r="AH81" s="3"/>
      <c r="AI81" s="3"/>
      <c r="AJ81" s="3"/>
      <c r="AK81" s="4"/>
      <c r="AL81" s="65" t="s">
        <v>390</v>
      </c>
      <c r="AM81" s="3"/>
      <c r="AN81" s="3"/>
      <c r="AO81" s="3"/>
      <c r="AP81" s="3"/>
      <c r="AQ81" s="3"/>
      <c r="AR81" s="3"/>
      <c r="AS81" s="3"/>
      <c r="AT81" s="3"/>
      <c r="AU81" s="3"/>
      <c r="AV81" s="4"/>
      <c r="AW81" s="178"/>
    </row>
    <row r="82">
      <c r="A82" s="178"/>
      <c r="B82" s="85" t="s">
        <v>393</v>
      </c>
      <c r="C82" s="12"/>
      <c r="D82" s="12"/>
      <c r="E82" s="12"/>
      <c r="F82" s="12"/>
      <c r="G82" s="12"/>
      <c r="H82" s="12"/>
      <c r="I82" s="12"/>
      <c r="J82" s="18"/>
      <c r="K82" s="85" t="s">
        <v>393</v>
      </c>
      <c r="L82" s="12"/>
      <c r="M82" s="12"/>
      <c r="N82" s="12"/>
      <c r="O82" s="12"/>
      <c r="P82" s="12"/>
      <c r="Q82" s="12"/>
      <c r="R82" s="12"/>
      <c r="S82" s="18"/>
      <c r="T82" s="187" t="s">
        <v>407</v>
      </c>
      <c r="U82" s="12"/>
      <c r="V82" s="12"/>
      <c r="W82" s="12"/>
      <c r="X82" s="12"/>
      <c r="Y82" s="12"/>
      <c r="Z82" s="12"/>
      <c r="AA82" s="12"/>
      <c r="AB82" s="18"/>
      <c r="AC82" s="85"/>
      <c r="AD82" s="12"/>
      <c r="AE82" s="12"/>
      <c r="AF82" s="12"/>
      <c r="AG82" s="12"/>
      <c r="AH82" s="12"/>
      <c r="AI82" s="12"/>
      <c r="AJ82" s="12"/>
      <c r="AK82" s="18"/>
      <c r="AL82" s="188" t="s">
        <v>408</v>
      </c>
      <c r="AM82" s="12"/>
      <c r="AN82" s="12"/>
      <c r="AO82" s="12"/>
      <c r="AP82" s="12"/>
      <c r="AQ82" s="12"/>
      <c r="AR82" s="12"/>
      <c r="AS82" s="12"/>
      <c r="AT82" s="12"/>
      <c r="AU82" s="12"/>
      <c r="AV82" s="18"/>
      <c r="AW82" s="178"/>
    </row>
    <row r="83">
      <c r="A83" s="178"/>
      <c r="B83" s="20"/>
      <c r="J83" s="19"/>
      <c r="K83" s="20"/>
      <c r="S83" s="19"/>
      <c r="T83" s="20"/>
      <c r="AB83" s="19"/>
      <c r="AC83" s="20"/>
      <c r="AK83" s="19"/>
      <c r="AL83" s="20"/>
      <c r="AV83" s="19"/>
      <c r="AW83" s="178"/>
    </row>
    <row r="84">
      <c r="A84" s="178"/>
      <c r="B84" s="20"/>
      <c r="J84" s="19"/>
      <c r="K84" s="20"/>
      <c r="S84" s="19"/>
      <c r="T84" s="20"/>
      <c r="AB84" s="19"/>
      <c r="AC84" s="20"/>
      <c r="AK84" s="19"/>
      <c r="AL84" s="20"/>
      <c r="AV84" s="19"/>
      <c r="AW84" s="178"/>
    </row>
    <row r="85">
      <c r="A85" s="178"/>
      <c r="B85" s="31"/>
      <c r="C85" s="32"/>
      <c r="D85" s="32"/>
      <c r="E85" s="32"/>
      <c r="F85" s="32"/>
      <c r="G85" s="32"/>
      <c r="H85" s="32"/>
      <c r="I85" s="32"/>
      <c r="J85" s="27"/>
      <c r="K85" s="31"/>
      <c r="L85" s="32"/>
      <c r="M85" s="32"/>
      <c r="N85" s="32"/>
      <c r="O85" s="32"/>
      <c r="P85" s="32"/>
      <c r="Q85" s="32"/>
      <c r="R85" s="32"/>
      <c r="S85" s="27"/>
      <c r="T85" s="31"/>
      <c r="U85" s="32"/>
      <c r="V85" s="32"/>
      <c r="W85" s="32"/>
      <c r="X85" s="32"/>
      <c r="Y85" s="32"/>
      <c r="Z85" s="32"/>
      <c r="AA85" s="32"/>
      <c r="AB85" s="27"/>
      <c r="AC85" s="31"/>
      <c r="AD85" s="32"/>
      <c r="AE85" s="32"/>
      <c r="AF85" s="32"/>
      <c r="AG85" s="32"/>
      <c r="AH85" s="32"/>
      <c r="AI85" s="32"/>
      <c r="AJ85" s="32"/>
      <c r="AK85" s="27"/>
      <c r="AL85" s="31"/>
      <c r="AM85" s="32"/>
      <c r="AN85" s="32"/>
      <c r="AO85" s="32"/>
      <c r="AP85" s="32"/>
      <c r="AQ85" s="32"/>
      <c r="AR85" s="32"/>
      <c r="AS85" s="32"/>
      <c r="AT85" s="32"/>
      <c r="AU85" s="32"/>
      <c r="AV85" s="27"/>
      <c r="AW85" s="178"/>
    </row>
    <row r="86">
      <c r="A86" s="178"/>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c r="AQ86" s="178"/>
      <c r="AR86" s="178"/>
      <c r="AS86" s="178"/>
      <c r="AT86" s="178"/>
      <c r="AU86" s="178"/>
      <c r="AV86" s="178"/>
      <c r="AW86" s="178"/>
    </row>
    <row r="87">
      <c r="A87" s="178"/>
      <c r="B87" s="179" t="s">
        <v>323</v>
      </c>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8"/>
      <c r="AW87" s="178"/>
    </row>
    <row r="88">
      <c r="A88" s="178"/>
      <c r="B88" s="31"/>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27"/>
      <c r="AW88" s="178"/>
    </row>
    <row r="89">
      <c r="A89" s="178"/>
      <c r="B89" s="34" t="s">
        <v>111</v>
      </c>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8"/>
      <c r="AW89" s="178"/>
    </row>
    <row r="90">
      <c r="A90" s="178"/>
      <c r="B90" s="31"/>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27"/>
      <c r="AW90" s="178"/>
    </row>
    <row r="91">
      <c r="A91" s="178"/>
      <c r="B91" s="83" t="s">
        <v>154</v>
      </c>
      <c r="C91" s="12"/>
      <c r="D91" s="12"/>
      <c r="E91" s="12"/>
      <c r="F91" s="12"/>
      <c r="G91" s="12"/>
      <c r="H91" s="12"/>
      <c r="I91" s="12"/>
      <c r="J91" s="18"/>
      <c r="K91" s="185" t="s">
        <v>409</v>
      </c>
      <c r="L91" s="12"/>
      <c r="M91" s="12"/>
      <c r="N91" s="12"/>
      <c r="O91" s="12"/>
      <c r="P91" s="12"/>
      <c r="Q91" s="12"/>
      <c r="R91" s="12"/>
      <c r="S91" s="18"/>
      <c r="T91" s="185" t="s">
        <v>387</v>
      </c>
      <c r="U91" s="12"/>
      <c r="V91" s="12"/>
      <c r="W91" s="12"/>
      <c r="X91" s="12"/>
      <c r="Y91" s="12"/>
      <c r="Z91" s="12"/>
      <c r="AA91" s="12"/>
      <c r="AB91" s="18"/>
      <c r="AC91" s="185" t="s">
        <v>410</v>
      </c>
      <c r="AD91" s="12"/>
      <c r="AE91" s="12"/>
      <c r="AF91" s="12"/>
      <c r="AG91" s="12"/>
      <c r="AH91" s="12"/>
      <c r="AI91" s="12"/>
      <c r="AJ91" s="12"/>
      <c r="AK91" s="18"/>
      <c r="AL91" s="83"/>
      <c r="AM91" s="12"/>
      <c r="AN91" s="12"/>
      <c r="AO91" s="12"/>
      <c r="AP91" s="12"/>
      <c r="AQ91" s="12"/>
      <c r="AR91" s="12"/>
      <c r="AS91" s="12"/>
      <c r="AT91" s="12"/>
      <c r="AU91" s="12"/>
      <c r="AV91" s="18"/>
      <c r="AW91" s="178"/>
    </row>
    <row r="92">
      <c r="A92" s="178"/>
      <c r="B92" s="31"/>
      <c r="C92" s="32"/>
      <c r="D92" s="32"/>
      <c r="E92" s="32"/>
      <c r="F92" s="32"/>
      <c r="G92" s="32"/>
      <c r="H92" s="32"/>
      <c r="I92" s="32"/>
      <c r="J92" s="27"/>
      <c r="K92" s="31"/>
      <c r="L92" s="32"/>
      <c r="M92" s="32"/>
      <c r="N92" s="32"/>
      <c r="O92" s="32"/>
      <c r="P92" s="32"/>
      <c r="Q92" s="32"/>
      <c r="R92" s="32"/>
      <c r="S92" s="27"/>
      <c r="T92" s="31"/>
      <c r="U92" s="32"/>
      <c r="V92" s="32"/>
      <c r="W92" s="32"/>
      <c r="X92" s="32"/>
      <c r="Y92" s="32"/>
      <c r="Z92" s="32"/>
      <c r="AA92" s="32"/>
      <c r="AB92" s="27"/>
      <c r="AC92" s="31"/>
      <c r="AD92" s="32"/>
      <c r="AE92" s="32"/>
      <c r="AF92" s="32"/>
      <c r="AG92" s="32"/>
      <c r="AH92" s="32"/>
      <c r="AI92" s="32"/>
      <c r="AJ92" s="32"/>
      <c r="AK92" s="27"/>
      <c r="AL92" s="31"/>
      <c r="AM92" s="32"/>
      <c r="AN92" s="32"/>
      <c r="AO92" s="32"/>
      <c r="AP92" s="32"/>
      <c r="AQ92" s="32"/>
      <c r="AR92" s="32"/>
      <c r="AS92" s="32"/>
      <c r="AT92" s="32"/>
      <c r="AU92" s="32"/>
      <c r="AV92" s="27"/>
      <c r="AW92" s="178"/>
    </row>
    <row r="93">
      <c r="A93" s="178"/>
      <c r="B93" s="85" t="s">
        <v>389</v>
      </c>
      <c r="C93" s="12"/>
      <c r="D93" s="12"/>
      <c r="E93" s="12"/>
      <c r="F93" s="12"/>
      <c r="G93" s="12"/>
      <c r="H93" s="12"/>
      <c r="I93" s="12"/>
      <c r="J93" s="18"/>
      <c r="K93" s="65" t="s">
        <v>23</v>
      </c>
      <c r="L93" s="3"/>
      <c r="M93" s="3"/>
      <c r="N93" s="3"/>
      <c r="O93" s="3"/>
      <c r="P93" s="3"/>
      <c r="Q93" s="4"/>
      <c r="R93" s="23">
        <v>3.0</v>
      </c>
      <c r="S93" s="4"/>
      <c r="T93" s="65" t="s">
        <v>23</v>
      </c>
      <c r="U93" s="3"/>
      <c r="V93" s="3"/>
      <c r="W93" s="3"/>
      <c r="X93" s="3"/>
      <c r="Y93" s="3"/>
      <c r="Z93" s="4"/>
      <c r="AA93" s="23">
        <v>5.0</v>
      </c>
      <c r="AB93" s="4"/>
      <c r="AC93" s="65" t="s">
        <v>23</v>
      </c>
      <c r="AD93" s="3"/>
      <c r="AE93" s="3"/>
      <c r="AF93" s="3"/>
      <c r="AG93" s="3"/>
      <c r="AH93" s="3"/>
      <c r="AI93" s="4"/>
      <c r="AJ93" s="23">
        <v>4.0</v>
      </c>
      <c r="AK93" s="4"/>
      <c r="AL93" s="65" t="s">
        <v>23</v>
      </c>
      <c r="AM93" s="3"/>
      <c r="AN93" s="3"/>
      <c r="AO93" s="3"/>
      <c r="AP93" s="3"/>
      <c r="AQ93" s="3"/>
      <c r="AR93" s="3"/>
      <c r="AS93" s="4"/>
      <c r="AT93" s="23">
        <v>3.0</v>
      </c>
      <c r="AU93" s="3"/>
      <c r="AV93" s="4"/>
      <c r="AW93" s="178"/>
    </row>
    <row r="94">
      <c r="A94" s="178"/>
      <c r="B94" s="20"/>
      <c r="J94" s="19"/>
      <c r="K94" s="65" t="s">
        <v>29</v>
      </c>
      <c r="L94" s="3"/>
      <c r="M94" s="3"/>
      <c r="N94" s="3"/>
      <c r="O94" s="3"/>
      <c r="P94" s="3"/>
      <c r="Q94" s="4"/>
      <c r="R94" s="23">
        <v>3.0</v>
      </c>
      <c r="S94" s="4"/>
      <c r="T94" s="65" t="s">
        <v>26</v>
      </c>
      <c r="U94" s="3"/>
      <c r="V94" s="3"/>
      <c r="W94" s="3"/>
      <c r="X94" s="3"/>
      <c r="Y94" s="3"/>
      <c r="Z94" s="4"/>
      <c r="AA94" s="23">
        <v>-1.0</v>
      </c>
      <c r="AB94" s="4"/>
      <c r="AC94" s="65" t="s">
        <v>26</v>
      </c>
      <c r="AD94" s="3"/>
      <c r="AE94" s="3"/>
      <c r="AF94" s="3"/>
      <c r="AG94" s="3"/>
      <c r="AH94" s="3"/>
      <c r="AI94" s="4"/>
      <c r="AJ94" s="23">
        <v>-2.0</v>
      </c>
      <c r="AK94" s="4"/>
      <c r="AL94" s="65" t="s">
        <v>29</v>
      </c>
      <c r="AM94" s="3"/>
      <c r="AN94" s="3"/>
      <c r="AO94" s="3"/>
      <c r="AP94" s="3"/>
      <c r="AQ94" s="3"/>
      <c r="AR94" s="3"/>
      <c r="AS94" s="4"/>
      <c r="AT94" s="16"/>
      <c r="AU94" s="3"/>
      <c r="AV94" s="4"/>
      <c r="AW94" s="178"/>
    </row>
    <row r="95">
      <c r="A95" s="178"/>
      <c r="B95" s="20"/>
      <c r="J95" s="19"/>
      <c r="K95" s="65" t="s">
        <v>27</v>
      </c>
      <c r="L95" s="3"/>
      <c r="M95" s="3"/>
      <c r="N95" s="3"/>
      <c r="O95" s="3"/>
      <c r="P95" s="3"/>
      <c r="Q95" s="4"/>
      <c r="R95" s="23">
        <v>-2.0</v>
      </c>
      <c r="S95" s="4"/>
      <c r="T95" s="65" t="s">
        <v>29</v>
      </c>
      <c r="U95" s="3"/>
      <c r="V95" s="3"/>
      <c r="W95" s="3"/>
      <c r="X95" s="3"/>
      <c r="Y95" s="3"/>
      <c r="Z95" s="4"/>
      <c r="AA95" s="23">
        <v>5.0</v>
      </c>
      <c r="AB95" s="4"/>
      <c r="AC95" s="65" t="s">
        <v>29</v>
      </c>
      <c r="AD95" s="3"/>
      <c r="AE95" s="3"/>
      <c r="AF95" s="3"/>
      <c r="AG95" s="3"/>
      <c r="AH95" s="3"/>
      <c r="AI95" s="4"/>
      <c r="AJ95" s="23">
        <v>4.0</v>
      </c>
      <c r="AK95" s="4"/>
      <c r="AL95" s="65" t="s">
        <v>27</v>
      </c>
      <c r="AM95" s="3"/>
      <c r="AN95" s="3"/>
      <c r="AO95" s="3"/>
      <c r="AP95" s="3"/>
      <c r="AQ95" s="3"/>
      <c r="AR95" s="3"/>
      <c r="AS95" s="4"/>
      <c r="AT95" s="16"/>
      <c r="AU95" s="3"/>
      <c r="AV95" s="4"/>
      <c r="AW95" s="178"/>
    </row>
    <row r="96">
      <c r="A96" s="178"/>
      <c r="B96" s="20"/>
      <c r="J96" s="19"/>
      <c r="K96" s="65" t="s">
        <v>3</v>
      </c>
      <c r="L96" s="3"/>
      <c r="M96" s="3"/>
      <c r="N96" s="3"/>
      <c r="O96" s="3"/>
      <c r="P96" s="3"/>
      <c r="Q96" s="4"/>
      <c r="R96" s="23">
        <v>-2.0</v>
      </c>
      <c r="S96" s="4"/>
      <c r="T96" s="65" t="s">
        <v>27</v>
      </c>
      <c r="U96" s="3"/>
      <c r="V96" s="3"/>
      <c r="W96" s="3"/>
      <c r="X96" s="3"/>
      <c r="Y96" s="3"/>
      <c r="Z96" s="4"/>
      <c r="AA96" s="23">
        <v>-3.0</v>
      </c>
      <c r="AB96" s="4"/>
      <c r="AC96" s="65" t="s">
        <v>27</v>
      </c>
      <c r="AD96" s="3"/>
      <c r="AE96" s="3"/>
      <c r="AF96" s="3"/>
      <c r="AG96" s="3"/>
      <c r="AH96" s="3"/>
      <c r="AI96" s="4"/>
      <c r="AJ96" s="23">
        <v>-3.0</v>
      </c>
      <c r="AK96" s="4"/>
      <c r="AL96" s="65"/>
      <c r="AM96" s="3"/>
      <c r="AN96" s="3"/>
      <c r="AO96" s="3"/>
      <c r="AP96" s="3"/>
      <c r="AQ96" s="3"/>
      <c r="AR96" s="3"/>
      <c r="AS96" s="4"/>
      <c r="AT96" s="16"/>
      <c r="AU96" s="3"/>
      <c r="AV96" s="4"/>
      <c r="AW96" s="178"/>
    </row>
    <row r="97">
      <c r="A97" s="178"/>
      <c r="B97" s="31"/>
      <c r="C97" s="32"/>
      <c r="D97" s="32"/>
      <c r="E97" s="32"/>
      <c r="F97" s="32"/>
      <c r="G97" s="32"/>
      <c r="H97" s="32"/>
      <c r="I97" s="32"/>
      <c r="J97" s="27"/>
      <c r="K97" s="65"/>
      <c r="L97" s="3"/>
      <c r="M97" s="3"/>
      <c r="N97" s="3"/>
      <c r="O97" s="3"/>
      <c r="P97" s="3"/>
      <c r="Q97" s="4"/>
      <c r="R97" s="16"/>
      <c r="S97" s="4"/>
      <c r="T97" s="65" t="s">
        <v>3</v>
      </c>
      <c r="U97" s="3"/>
      <c r="V97" s="3"/>
      <c r="W97" s="3"/>
      <c r="X97" s="3"/>
      <c r="Y97" s="3"/>
      <c r="Z97" s="4"/>
      <c r="AA97" s="23">
        <v>0.0</v>
      </c>
      <c r="AB97" s="4"/>
      <c r="AC97" s="65"/>
      <c r="AD97" s="3"/>
      <c r="AE97" s="3"/>
      <c r="AF97" s="3"/>
      <c r="AG97" s="3"/>
      <c r="AH97" s="3"/>
      <c r="AI97" s="4"/>
      <c r="AJ97" s="16"/>
      <c r="AK97" s="4"/>
      <c r="AL97" s="65"/>
      <c r="AM97" s="3"/>
      <c r="AN97" s="3"/>
      <c r="AO97" s="3"/>
      <c r="AP97" s="3"/>
      <c r="AQ97" s="3"/>
      <c r="AR97" s="3"/>
      <c r="AS97" s="4"/>
      <c r="AT97" s="16"/>
      <c r="AU97" s="3"/>
      <c r="AV97" s="4"/>
      <c r="AW97" s="178"/>
    </row>
    <row r="98">
      <c r="A98" s="178"/>
      <c r="B98" s="65" t="s">
        <v>390</v>
      </c>
      <c r="C98" s="3"/>
      <c r="D98" s="3"/>
      <c r="E98" s="3"/>
      <c r="F98" s="3"/>
      <c r="G98" s="3"/>
      <c r="H98" s="3"/>
      <c r="I98" s="3"/>
      <c r="J98" s="4"/>
      <c r="K98" s="65" t="s">
        <v>391</v>
      </c>
      <c r="L98" s="3"/>
      <c r="M98" s="3"/>
      <c r="N98" s="3"/>
      <c r="O98" s="3"/>
      <c r="P98" s="3"/>
      <c r="Q98" s="3"/>
      <c r="R98" s="3"/>
      <c r="S98" s="4"/>
      <c r="T98" s="65" t="s">
        <v>390</v>
      </c>
      <c r="U98" s="3"/>
      <c r="V98" s="3"/>
      <c r="W98" s="3"/>
      <c r="X98" s="3"/>
      <c r="Y98" s="3"/>
      <c r="Z98" s="3"/>
      <c r="AA98" s="3"/>
      <c r="AB98" s="4"/>
      <c r="AC98" s="65" t="s">
        <v>392</v>
      </c>
      <c r="AD98" s="3"/>
      <c r="AE98" s="3"/>
      <c r="AF98" s="3"/>
      <c r="AG98" s="3"/>
      <c r="AH98" s="3"/>
      <c r="AI98" s="3"/>
      <c r="AJ98" s="3"/>
      <c r="AK98" s="4"/>
      <c r="AL98" s="65" t="s">
        <v>390</v>
      </c>
      <c r="AM98" s="3"/>
      <c r="AN98" s="3"/>
      <c r="AO98" s="3"/>
      <c r="AP98" s="3"/>
      <c r="AQ98" s="3"/>
      <c r="AR98" s="3"/>
      <c r="AS98" s="3"/>
      <c r="AT98" s="3"/>
      <c r="AU98" s="3"/>
      <c r="AV98" s="4"/>
      <c r="AW98" s="178"/>
    </row>
    <row r="99">
      <c r="A99" s="178"/>
      <c r="B99" s="85" t="s">
        <v>393</v>
      </c>
      <c r="C99" s="12"/>
      <c r="D99" s="12"/>
      <c r="E99" s="12"/>
      <c r="F99" s="12"/>
      <c r="G99" s="12"/>
      <c r="H99" s="12"/>
      <c r="I99" s="12"/>
      <c r="J99" s="18"/>
      <c r="K99" s="85" t="s">
        <v>393</v>
      </c>
      <c r="L99" s="12"/>
      <c r="M99" s="12"/>
      <c r="N99" s="12"/>
      <c r="O99" s="12"/>
      <c r="P99" s="12"/>
      <c r="Q99" s="12"/>
      <c r="R99" s="12"/>
      <c r="S99" s="18"/>
      <c r="T99" s="183" t="s">
        <v>394</v>
      </c>
      <c r="U99" s="12"/>
      <c r="V99" s="12"/>
      <c r="W99" s="12"/>
      <c r="X99" s="12"/>
      <c r="Y99" s="12"/>
      <c r="Z99" s="12"/>
      <c r="AA99" s="12"/>
      <c r="AB99" s="18"/>
      <c r="AC99" s="85"/>
      <c r="AD99" s="12"/>
      <c r="AE99" s="12"/>
      <c r="AF99" s="12"/>
      <c r="AG99" s="12"/>
      <c r="AH99" s="12"/>
      <c r="AI99" s="12"/>
      <c r="AJ99" s="12"/>
      <c r="AK99" s="18"/>
      <c r="AL99" s="85"/>
      <c r="AM99" s="12"/>
      <c r="AN99" s="12"/>
      <c r="AO99" s="12"/>
      <c r="AP99" s="12"/>
      <c r="AQ99" s="12"/>
      <c r="AR99" s="12"/>
      <c r="AS99" s="12"/>
      <c r="AT99" s="12"/>
      <c r="AU99" s="12"/>
      <c r="AV99" s="18"/>
      <c r="AW99" s="178"/>
    </row>
    <row r="100">
      <c r="A100" s="178"/>
      <c r="B100" s="20"/>
      <c r="J100" s="19"/>
      <c r="K100" s="20"/>
      <c r="S100" s="19"/>
      <c r="T100" s="20"/>
      <c r="AB100" s="19"/>
      <c r="AC100" s="20"/>
      <c r="AK100" s="19"/>
      <c r="AL100" s="20"/>
      <c r="AV100" s="19"/>
      <c r="AW100" s="178"/>
    </row>
    <row r="101">
      <c r="A101" s="178"/>
      <c r="B101" s="20"/>
      <c r="J101" s="19"/>
      <c r="K101" s="20"/>
      <c r="S101" s="19"/>
      <c r="T101" s="20"/>
      <c r="AB101" s="19"/>
      <c r="AC101" s="20"/>
      <c r="AK101" s="19"/>
      <c r="AL101" s="20"/>
      <c r="AV101" s="19"/>
      <c r="AW101" s="178"/>
    </row>
    <row r="102">
      <c r="A102" s="178"/>
      <c r="B102" s="31"/>
      <c r="C102" s="32"/>
      <c r="D102" s="32"/>
      <c r="E102" s="32"/>
      <c r="F102" s="32"/>
      <c r="G102" s="32"/>
      <c r="H102" s="32"/>
      <c r="I102" s="32"/>
      <c r="J102" s="27"/>
      <c r="K102" s="31"/>
      <c r="L102" s="32"/>
      <c r="M102" s="32"/>
      <c r="N102" s="32"/>
      <c r="O102" s="32"/>
      <c r="P102" s="32"/>
      <c r="Q102" s="32"/>
      <c r="R102" s="32"/>
      <c r="S102" s="27"/>
      <c r="T102" s="31"/>
      <c r="U102" s="32"/>
      <c r="V102" s="32"/>
      <c r="W102" s="32"/>
      <c r="X102" s="32"/>
      <c r="Y102" s="32"/>
      <c r="Z102" s="32"/>
      <c r="AA102" s="32"/>
      <c r="AB102" s="27"/>
      <c r="AC102" s="31"/>
      <c r="AD102" s="32"/>
      <c r="AE102" s="32"/>
      <c r="AF102" s="32"/>
      <c r="AG102" s="32"/>
      <c r="AH102" s="32"/>
      <c r="AI102" s="32"/>
      <c r="AJ102" s="32"/>
      <c r="AK102" s="27"/>
      <c r="AL102" s="31"/>
      <c r="AM102" s="32"/>
      <c r="AN102" s="32"/>
      <c r="AO102" s="32"/>
      <c r="AP102" s="32"/>
      <c r="AQ102" s="32"/>
      <c r="AR102" s="32"/>
      <c r="AS102" s="32"/>
      <c r="AT102" s="32"/>
      <c r="AU102" s="32"/>
      <c r="AV102" s="27"/>
      <c r="AW102" s="178"/>
    </row>
    <row r="103">
      <c r="A103" s="178"/>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row>
    <row r="104">
      <c r="A104" s="178"/>
      <c r="B104" s="179" t="s">
        <v>334</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8"/>
      <c r="AW104" s="178"/>
    </row>
    <row r="105">
      <c r="A105" s="178"/>
      <c r="B105" s="31"/>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27"/>
      <c r="AW105" s="178"/>
    </row>
    <row r="106">
      <c r="A106" s="178"/>
      <c r="B106" s="34" t="s">
        <v>111</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8"/>
      <c r="AW106" s="178"/>
    </row>
    <row r="107">
      <c r="A107" s="178"/>
      <c r="B107" s="31"/>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27"/>
      <c r="AW107" s="178"/>
    </row>
    <row r="108">
      <c r="A108" s="178"/>
      <c r="B108" s="83" t="s">
        <v>154</v>
      </c>
      <c r="C108" s="12"/>
      <c r="D108" s="12"/>
      <c r="E108" s="12"/>
      <c r="F108" s="12"/>
      <c r="G108" s="12"/>
      <c r="H108" s="12"/>
      <c r="I108" s="12"/>
      <c r="J108" s="18"/>
      <c r="K108" s="83"/>
      <c r="L108" s="12"/>
      <c r="M108" s="12"/>
      <c r="N108" s="12"/>
      <c r="O108" s="12"/>
      <c r="P108" s="12"/>
      <c r="Q108" s="12"/>
      <c r="R108" s="12"/>
      <c r="S108" s="18"/>
      <c r="T108" s="83" t="s">
        <v>387</v>
      </c>
      <c r="U108" s="12"/>
      <c r="V108" s="12"/>
      <c r="W108" s="12"/>
      <c r="X108" s="12"/>
      <c r="Y108" s="12"/>
      <c r="Z108" s="12"/>
      <c r="AA108" s="12"/>
      <c r="AB108" s="18"/>
      <c r="AC108" s="83"/>
      <c r="AD108" s="12"/>
      <c r="AE108" s="12"/>
      <c r="AF108" s="12"/>
      <c r="AG108" s="12"/>
      <c r="AH108" s="12"/>
      <c r="AI108" s="12"/>
      <c r="AJ108" s="12"/>
      <c r="AK108" s="18"/>
      <c r="AL108" s="185" t="s">
        <v>411</v>
      </c>
      <c r="AM108" s="12"/>
      <c r="AN108" s="12"/>
      <c r="AO108" s="12"/>
      <c r="AP108" s="12"/>
      <c r="AQ108" s="12"/>
      <c r="AR108" s="12"/>
      <c r="AS108" s="12"/>
      <c r="AT108" s="12"/>
      <c r="AU108" s="12"/>
      <c r="AV108" s="18"/>
      <c r="AW108" s="178"/>
    </row>
    <row r="109">
      <c r="A109" s="178"/>
      <c r="B109" s="31"/>
      <c r="C109" s="32"/>
      <c r="D109" s="32"/>
      <c r="E109" s="32"/>
      <c r="F109" s="32"/>
      <c r="G109" s="32"/>
      <c r="H109" s="32"/>
      <c r="I109" s="32"/>
      <c r="J109" s="27"/>
      <c r="K109" s="31"/>
      <c r="L109" s="32"/>
      <c r="M109" s="32"/>
      <c r="N109" s="32"/>
      <c r="O109" s="32"/>
      <c r="P109" s="32"/>
      <c r="Q109" s="32"/>
      <c r="R109" s="32"/>
      <c r="S109" s="27"/>
      <c r="T109" s="31"/>
      <c r="U109" s="32"/>
      <c r="V109" s="32"/>
      <c r="W109" s="32"/>
      <c r="X109" s="32"/>
      <c r="Y109" s="32"/>
      <c r="Z109" s="32"/>
      <c r="AA109" s="32"/>
      <c r="AB109" s="27"/>
      <c r="AC109" s="31"/>
      <c r="AD109" s="32"/>
      <c r="AE109" s="32"/>
      <c r="AF109" s="32"/>
      <c r="AG109" s="32"/>
      <c r="AH109" s="32"/>
      <c r="AI109" s="32"/>
      <c r="AJ109" s="32"/>
      <c r="AK109" s="27"/>
      <c r="AL109" s="31"/>
      <c r="AM109" s="32"/>
      <c r="AN109" s="32"/>
      <c r="AO109" s="32"/>
      <c r="AP109" s="32"/>
      <c r="AQ109" s="32"/>
      <c r="AR109" s="32"/>
      <c r="AS109" s="32"/>
      <c r="AT109" s="32"/>
      <c r="AU109" s="32"/>
      <c r="AV109" s="27"/>
      <c r="AW109" s="178"/>
    </row>
    <row r="110">
      <c r="A110" s="178"/>
      <c r="B110" s="85" t="s">
        <v>389</v>
      </c>
      <c r="C110" s="12"/>
      <c r="D110" s="12"/>
      <c r="E110" s="12"/>
      <c r="F110" s="12"/>
      <c r="G110" s="12"/>
      <c r="H110" s="12"/>
      <c r="I110" s="12"/>
      <c r="J110" s="18"/>
      <c r="K110" s="65"/>
      <c r="L110" s="3"/>
      <c r="M110" s="3"/>
      <c r="N110" s="3"/>
      <c r="O110" s="3"/>
      <c r="P110" s="3"/>
      <c r="Q110" s="4"/>
      <c r="R110" s="16"/>
      <c r="S110" s="4"/>
      <c r="T110" s="65" t="s">
        <v>23</v>
      </c>
      <c r="U110" s="3"/>
      <c r="V110" s="3"/>
      <c r="W110" s="3"/>
      <c r="X110" s="3"/>
      <c r="Y110" s="3"/>
      <c r="Z110" s="4"/>
      <c r="AA110" s="23">
        <v>1.0</v>
      </c>
      <c r="AB110" s="4"/>
      <c r="AC110" s="65"/>
      <c r="AD110" s="3"/>
      <c r="AE110" s="3"/>
      <c r="AF110" s="3"/>
      <c r="AG110" s="3"/>
      <c r="AH110" s="3"/>
      <c r="AI110" s="4"/>
      <c r="AJ110" s="16"/>
      <c r="AK110" s="4"/>
      <c r="AL110" s="65" t="s">
        <v>23</v>
      </c>
      <c r="AM110" s="3"/>
      <c r="AN110" s="3"/>
      <c r="AO110" s="3"/>
      <c r="AP110" s="3"/>
      <c r="AQ110" s="3"/>
      <c r="AR110" s="3"/>
      <c r="AS110" s="4"/>
      <c r="AT110" s="23">
        <v>-1.0</v>
      </c>
      <c r="AU110" s="3"/>
      <c r="AV110" s="4"/>
      <c r="AW110" s="178"/>
    </row>
    <row r="111">
      <c r="A111" s="178"/>
      <c r="B111" s="20"/>
      <c r="J111" s="19"/>
      <c r="K111" s="65"/>
      <c r="L111" s="3"/>
      <c r="M111" s="3"/>
      <c r="N111" s="3"/>
      <c r="O111" s="3"/>
      <c r="P111" s="3"/>
      <c r="Q111" s="4"/>
      <c r="R111" s="16"/>
      <c r="S111" s="4"/>
      <c r="T111" s="65" t="s">
        <v>26</v>
      </c>
      <c r="U111" s="3"/>
      <c r="V111" s="3"/>
      <c r="W111" s="3"/>
      <c r="X111" s="3"/>
      <c r="Y111" s="3"/>
      <c r="Z111" s="4"/>
      <c r="AA111" s="23">
        <v>4.0</v>
      </c>
      <c r="AB111" s="4"/>
      <c r="AC111" s="65"/>
      <c r="AD111" s="3"/>
      <c r="AE111" s="3"/>
      <c r="AF111" s="3"/>
      <c r="AG111" s="3"/>
      <c r="AH111" s="3"/>
      <c r="AI111" s="4"/>
      <c r="AJ111" s="16"/>
      <c r="AK111" s="4"/>
      <c r="AL111" s="65" t="s">
        <v>26</v>
      </c>
      <c r="AM111" s="3"/>
      <c r="AN111" s="3"/>
      <c r="AO111" s="3"/>
      <c r="AP111" s="3"/>
      <c r="AQ111" s="3"/>
      <c r="AR111" s="3"/>
      <c r="AS111" s="4"/>
      <c r="AT111" s="16">
        <v>2.0</v>
      </c>
      <c r="AU111" s="3"/>
      <c r="AV111" s="4"/>
      <c r="AW111" s="178"/>
    </row>
    <row r="112">
      <c r="A112" s="178"/>
      <c r="B112" s="20"/>
      <c r="J112" s="19"/>
      <c r="K112" s="65"/>
      <c r="L112" s="3"/>
      <c r="M112" s="3"/>
      <c r="N112" s="3"/>
      <c r="O112" s="3"/>
      <c r="P112" s="3"/>
      <c r="Q112" s="4"/>
      <c r="R112" s="16"/>
      <c r="S112" s="4"/>
      <c r="T112" s="65" t="s">
        <v>29</v>
      </c>
      <c r="U112" s="3"/>
      <c r="V112" s="3"/>
      <c r="W112" s="3"/>
      <c r="X112" s="3"/>
      <c r="Y112" s="3"/>
      <c r="Z112" s="4"/>
      <c r="AA112" s="23">
        <v>2.0</v>
      </c>
      <c r="AB112" s="4"/>
      <c r="AC112" s="65"/>
      <c r="AD112" s="3"/>
      <c r="AE112" s="3"/>
      <c r="AF112" s="3"/>
      <c r="AG112" s="3"/>
      <c r="AH112" s="3"/>
      <c r="AI112" s="4"/>
      <c r="AJ112" s="16"/>
      <c r="AK112" s="4"/>
      <c r="AL112" s="65" t="s">
        <v>29</v>
      </c>
      <c r="AM112" s="3"/>
      <c r="AN112" s="3"/>
      <c r="AO112" s="3"/>
      <c r="AP112" s="3"/>
      <c r="AQ112" s="3"/>
      <c r="AR112" s="3"/>
      <c r="AS112" s="4"/>
      <c r="AT112" s="16">
        <v>2.0</v>
      </c>
      <c r="AU112" s="3"/>
      <c r="AV112" s="4"/>
      <c r="AW112" s="178"/>
    </row>
    <row r="113">
      <c r="A113" s="178"/>
      <c r="B113" s="20"/>
      <c r="J113" s="19"/>
      <c r="K113" s="65"/>
      <c r="L113" s="3"/>
      <c r="M113" s="3"/>
      <c r="N113" s="3"/>
      <c r="O113" s="3"/>
      <c r="P113" s="3"/>
      <c r="Q113" s="4"/>
      <c r="R113" s="16"/>
      <c r="S113" s="4"/>
      <c r="T113" s="65" t="s">
        <v>27</v>
      </c>
      <c r="U113" s="3"/>
      <c r="V113" s="3"/>
      <c r="W113" s="3"/>
      <c r="X113" s="3"/>
      <c r="Y113" s="3"/>
      <c r="Z113" s="4"/>
      <c r="AA113" s="23">
        <v>-2.0</v>
      </c>
      <c r="AB113" s="4"/>
      <c r="AC113" s="65"/>
      <c r="AD113" s="3"/>
      <c r="AE113" s="3"/>
      <c r="AF113" s="3"/>
      <c r="AG113" s="3"/>
      <c r="AH113" s="3"/>
      <c r="AI113" s="4"/>
      <c r="AJ113" s="16"/>
      <c r="AK113" s="4"/>
      <c r="AL113" s="65"/>
      <c r="AM113" s="3"/>
      <c r="AN113" s="3"/>
      <c r="AO113" s="3"/>
      <c r="AP113" s="3"/>
      <c r="AQ113" s="3"/>
      <c r="AR113" s="3"/>
      <c r="AS113" s="4"/>
      <c r="AT113" s="16"/>
      <c r="AU113" s="3"/>
      <c r="AV113" s="4"/>
      <c r="AW113" s="178"/>
    </row>
    <row r="114">
      <c r="A114" s="178"/>
      <c r="B114" s="31"/>
      <c r="C114" s="32"/>
      <c r="D114" s="32"/>
      <c r="E114" s="32"/>
      <c r="F114" s="32"/>
      <c r="G114" s="32"/>
      <c r="H114" s="32"/>
      <c r="I114" s="32"/>
      <c r="J114" s="27"/>
      <c r="K114" s="65"/>
      <c r="L114" s="3"/>
      <c r="M114" s="3"/>
      <c r="N114" s="3"/>
      <c r="O114" s="3"/>
      <c r="P114" s="3"/>
      <c r="Q114" s="4"/>
      <c r="R114" s="16"/>
      <c r="S114" s="4"/>
      <c r="T114" s="65" t="s">
        <v>3</v>
      </c>
      <c r="U114" s="3"/>
      <c r="V114" s="3"/>
      <c r="W114" s="3"/>
      <c r="X114" s="3"/>
      <c r="Y114" s="3"/>
      <c r="Z114" s="4"/>
      <c r="AA114" s="23">
        <v>-1.0</v>
      </c>
      <c r="AB114" s="4"/>
      <c r="AC114" s="65"/>
      <c r="AD114" s="3"/>
      <c r="AE114" s="3"/>
      <c r="AF114" s="3"/>
      <c r="AG114" s="3"/>
      <c r="AH114" s="3"/>
      <c r="AI114" s="4"/>
      <c r="AJ114" s="16"/>
      <c r="AK114" s="4"/>
      <c r="AL114" s="65"/>
      <c r="AM114" s="3"/>
      <c r="AN114" s="3"/>
      <c r="AO114" s="3"/>
      <c r="AP114" s="3"/>
      <c r="AQ114" s="3"/>
      <c r="AR114" s="3"/>
      <c r="AS114" s="4"/>
      <c r="AT114" s="16"/>
      <c r="AU114" s="3"/>
      <c r="AV114" s="4"/>
      <c r="AW114" s="178"/>
    </row>
    <row r="115">
      <c r="A115" s="178"/>
      <c r="B115" s="65" t="s">
        <v>390</v>
      </c>
      <c r="C115" s="3"/>
      <c r="D115" s="3"/>
      <c r="E115" s="3"/>
      <c r="F115" s="3"/>
      <c r="G115" s="3"/>
      <c r="H115" s="3"/>
      <c r="I115" s="3"/>
      <c r="J115" s="4"/>
      <c r="K115" s="65" t="s">
        <v>391</v>
      </c>
      <c r="L115" s="3"/>
      <c r="M115" s="3"/>
      <c r="N115" s="3"/>
      <c r="O115" s="3"/>
      <c r="P115" s="3"/>
      <c r="Q115" s="3"/>
      <c r="R115" s="3"/>
      <c r="S115" s="4"/>
      <c r="T115" s="65" t="s">
        <v>390</v>
      </c>
      <c r="U115" s="3"/>
      <c r="V115" s="3"/>
      <c r="W115" s="3"/>
      <c r="X115" s="3"/>
      <c r="Y115" s="3"/>
      <c r="Z115" s="3"/>
      <c r="AA115" s="3"/>
      <c r="AB115" s="4"/>
      <c r="AC115" s="65" t="s">
        <v>392</v>
      </c>
      <c r="AD115" s="3"/>
      <c r="AE115" s="3"/>
      <c r="AF115" s="3"/>
      <c r="AG115" s="3"/>
      <c r="AH115" s="3"/>
      <c r="AI115" s="3"/>
      <c r="AJ115" s="3"/>
      <c r="AK115" s="4"/>
      <c r="AL115" s="65" t="s">
        <v>390</v>
      </c>
      <c r="AM115" s="3"/>
      <c r="AN115" s="3"/>
      <c r="AO115" s="3"/>
      <c r="AP115" s="3"/>
      <c r="AQ115" s="3"/>
      <c r="AR115" s="3"/>
      <c r="AS115" s="3"/>
      <c r="AT115" s="3"/>
      <c r="AU115" s="3"/>
      <c r="AV115" s="4"/>
      <c r="AW115" s="178"/>
    </row>
    <row r="116">
      <c r="A116" s="178"/>
      <c r="B116" s="85" t="s">
        <v>393</v>
      </c>
      <c r="C116" s="12"/>
      <c r="D116" s="12"/>
      <c r="E116" s="12"/>
      <c r="F116" s="12"/>
      <c r="G116" s="12"/>
      <c r="H116" s="12"/>
      <c r="I116" s="12"/>
      <c r="J116" s="18"/>
      <c r="K116" s="85" t="s">
        <v>393</v>
      </c>
      <c r="L116" s="12"/>
      <c r="M116" s="12"/>
      <c r="N116" s="12"/>
      <c r="O116" s="12"/>
      <c r="P116" s="12"/>
      <c r="Q116" s="12"/>
      <c r="R116" s="12"/>
      <c r="S116" s="18"/>
      <c r="T116" s="187" t="s">
        <v>412</v>
      </c>
      <c r="U116" s="12"/>
      <c r="V116" s="12"/>
      <c r="W116" s="12"/>
      <c r="X116" s="12"/>
      <c r="Y116" s="12"/>
      <c r="Z116" s="12"/>
      <c r="AA116" s="12"/>
      <c r="AB116" s="18"/>
      <c r="AC116" s="85"/>
      <c r="AD116" s="12"/>
      <c r="AE116" s="12"/>
      <c r="AF116" s="12"/>
      <c r="AG116" s="12"/>
      <c r="AH116" s="12"/>
      <c r="AI116" s="12"/>
      <c r="AJ116" s="12"/>
      <c r="AK116" s="18"/>
      <c r="AL116" s="188" t="s">
        <v>413</v>
      </c>
      <c r="AM116" s="12"/>
      <c r="AN116" s="12"/>
      <c r="AO116" s="12"/>
      <c r="AP116" s="12"/>
      <c r="AQ116" s="12"/>
      <c r="AR116" s="12"/>
      <c r="AS116" s="12"/>
      <c r="AT116" s="12"/>
      <c r="AU116" s="12"/>
      <c r="AV116" s="18"/>
      <c r="AW116" s="178"/>
    </row>
    <row r="117">
      <c r="A117" s="178"/>
      <c r="B117" s="20"/>
      <c r="J117" s="19"/>
      <c r="K117" s="20"/>
      <c r="S117" s="19"/>
      <c r="T117" s="20"/>
      <c r="AB117" s="19"/>
      <c r="AC117" s="20"/>
      <c r="AK117" s="19"/>
      <c r="AL117" s="20"/>
      <c r="AV117" s="19"/>
      <c r="AW117" s="178"/>
    </row>
    <row r="118">
      <c r="A118" s="178"/>
      <c r="B118" s="20"/>
      <c r="J118" s="19"/>
      <c r="K118" s="20"/>
      <c r="S118" s="19"/>
      <c r="T118" s="20"/>
      <c r="AB118" s="19"/>
      <c r="AC118" s="20"/>
      <c r="AK118" s="19"/>
      <c r="AL118" s="20"/>
      <c r="AV118" s="19"/>
      <c r="AW118" s="178"/>
    </row>
    <row r="119">
      <c r="A119" s="178"/>
      <c r="B119" s="31"/>
      <c r="C119" s="32"/>
      <c r="D119" s="32"/>
      <c r="E119" s="32"/>
      <c r="F119" s="32"/>
      <c r="G119" s="32"/>
      <c r="H119" s="32"/>
      <c r="I119" s="32"/>
      <c r="J119" s="27"/>
      <c r="K119" s="31"/>
      <c r="L119" s="32"/>
      <c r="M119" s="32"/>
      <c r="N119" s="32"/>
      <c r="O119" s="32"/>
      <c r="P119" s="32"/>
      <c r="Q119" s="32"/>
      <c r="R119" s="32"/>
      <c r="S119" s="27"/>
      <c r="T119" s="31"/>
      <c r="U119" s="32"/>
      <c r="V119" s="32"/>
      <c r="W119" s="32"/>
      <c r="X119" s="32"/>
      <c r="Y119" s="32"/>
      <c r="Z119" s="32"/>
      <c r="AA119" s="32"/>
      <c r="AB119" s="27"/>
      <c r="AC119" s="31"/>
      <c r="AD119" s="32"/>
      <c r="AE119" s="32"/>
      <c r="AF119" s="32"/>
      <c r="AG119" s="32"/>
      <c r="AH119" s="32"/>
      <c r="AI119" s="32"/>
      <c r="AJ119" s="32"/>
      <c r="AK119" s="27"/>
      <c r="AL119" s="31"/>
      <c r="AM119" s="32"/>
      <c r="AN119" s="32"/>
      <c r="AO119" s="32"/>
      <c r="AP119" s="32"/>
      <c r="AQ119" s="32"/>
      <c r="AR119" s="32"/>
      <c r="AS119" s="32"/>
      <c r="AT119" s="32"/>
      <c r="AU119" s="32"/>
      <c r="AV119" s="27"/>
      <c r="AW119" s="178"/>
    </row>
    <row r="120">
      <c r="A120" s="178"/>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row>
    <row r="121">
      <c r="A121" s="178"/>
      <c r="B121" s="179" t="s">
        <v>338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8"/>
      <c r="AW121" s="178"/>
    </row>
    <row r="122">
      <c r="A122" s="178"/>
      <c r="B122" s="31"/>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27"/>
      <c r="AW122" s="178"/>
    </row>
    <row r="123">
      <c r="A123" s="178"/>
      <c r="B123" s="34" t="s">
        <v>111</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8"/>
      <c r="AW123" s="178"/>
    </row>
    <row r="124">
      <c r="A124" s="178"/>
      <c r="B124" s="31"/>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27"/>
      <c r="AW124" s="178"/>
    </row>
    <row r="125">
      <c r="A125" s="178"/>
      <c r="B125" s="83" t="s">
        <v>154</v>
      </c>
      <c r="C125" s="12"/>
      <c r="D125" s="12"/>
      <c r="E125" s="12"/>
      <c r="F125" s="12"/>
      <c r="G125" s="12"/>
      <c r="H125" s="12"/>
      <c r="I125" s="12"/>
      <c r="J125" s="18"/>
      <c r="K125" s="185" t="s">
        <v>414</v>
      </c>
      <c r="L125" s="12"/>
      <c r="M125" s="12"/>
      <c r="N125" s="12"/>
      <c r="O125" s="12"/>
      <c r="P125" s="12"/>
      <c r="Q125" s="12"/>
      <c r="R125" s="12"/>
      <c r="S125" s="18"/>
      <c r="T125" s="185" t="s">
        <v>415</v>
      </c>
      <c r="U125" s="12"/>
      <c r="V125" s="12"/>
      <c r="W125" s="12"/>
      <c r="X125" s="12"/>
      <c r="Y125" s="12"/>
      <c r="Z125" s="12"/>
      <c r="AA125" s="12"/>
      <c r="AB125" s="18"/>
      <c r="AC125" s="185" t="s">
        <v>416</v>
      </c>
      <c r="AD125" s="12"/>
      <c r="AE125" s="12"/>
      <c r="AF125" s="12"/>
      <c r="AG125" s="12"/>
      <c r="AH125" s="12"/>
      <c r="AI125" s="12"/>
      <c r="AJ125" s="12"/>
      <c r="AK125" s="18"/>
      <c r="AL125" s="185" t="s">
        <v>417</v>
      </c>
      <c r="AM125" s="12"/>
      <c r="AN125" s="12"/>
      <c r="AO125" s="12"/>
      <c r="AP125" s="12"/>
      <c r="AQ125" s="12"/>
      <c r="AR125" s="12"/>
      <c r="AS125" s="12"/>
      <c r="AT125" s="12"/>
      <c r="AU125" s="12"/>
      <c r="AV125" s="18"/>
      <c r="AW125" s="178"/>
    </row>
    <row r="126">
      <c r="A126" s="178"/>
      <c r="B126" s="31"/>
      <c r="C126" s="32"/>
      <c r="D126" s="32"/>
      <c r="E126" s="32"/>
      <c r="F126" s="32"/>
      <c r="G126" s="32"/>
      <c r="H126" s="32"/>
      <c r="I126" s="32"/>
      <c r="J126" s="27"/>
      <c r="K126" s="31"/>
      <c r="L126" s="32"/>
      <c r="M126" s="32"/>
      <c r="N126" s="32"/>
      <c r="O126" s="32"/>
      <c r="P126" s="32"/>
      <c r="Q126" s="32"/>
      <c r="R126" s="32"/>
      <c r="S126" s="27"/>
      <c r="T126" s="31"/>
      <c r="U126" s="32"/>
      <c r="V126" s="32"/>
      <c r="W126" s="32"/>
      <c r="X126" s="32"/>
      <c r="Y126" s="32"/>
      <c r="Z126" s="32"/>
      <c r="AA126" s="32"/>
      <c r="AB126" s="27"/>
      <c r="AC126" s="31"/>
      <c r="AD126" s="32"/>
      <c r="AE126" s="32"/>
      <c r="AF126" s="32"/>
      <c r="AG126" s="32"/>
      <c r="AH126" s="32"/>
      <c r="AI126" s="32"/>
      <c r="AJ126" s="32"/>
      <c r="AK126" s="27"/>
      <c r="AL126" s="31"/>
      <c r="AM126" s="32"/>
      <c r="AN126" s="32"/>
      <c r="AO126" s="32"/>
      <c r="AP126" s="32"/>
      <c r="AQ126" s="32"/>
      <c r="AR126" s="32"/>
      <c r="AS126" s="32"/>
      <c r="AT126" s="32"/>
      <c r="AU126" s="32"/>
      <c r="AV126" s="27"/>
      <c r="AW126" s="178"/>
    </row>
    <row r="127">
      <c r="A127" s="178"/>
      <c r="B127" s="85" t="s">
        <v>389</v>
      </c>
      <c r="C127" s="12"/>
      <c r="D127" s="12"/>
      <c r="E127" s="12"/>
      <c r="F127" s="12"/>
      <c r="G127" s="12"/>
      <c r="H127" s="12"/>
      <c r="I127" s="12"/>
      <c r="J127" s="18"/>
      <c r="K127" s="65" t="s">
        <v>29</v>
      </c>
      <c r="L127" s="3"/>
      <c r="M127" s="3"/>
      <c r="N127" s="3"/>
      <c r="O127" s="3"/>
      <c r="P127" s="3"/>
      <c r="Q127" s="4"/>
      <c r="R127" s="23">
        <v>1.0</v>
      </c>
      <c r="S127" s="4"/>
      <c r="T127" s="65" t="s">
        <v>23</v>
      </c>
      <c r="U127" s="3"/>
      <c r="V127" s="3"/>
      <c r="W127" s="3"/>
      <c r="X127" s="3"/>
      <c r="Y127" s="3"/>
      <c r="Z127" s="4"/>
      <c r="AA127" s="23">
        <v>1.0</v>
      </c>
      <c r="AB127" s="4"/>
      <c r="AC127" s="65" t="s">
        <v>26</v>
      </c>
      <c r="AD127" s="3"/>
      <c r="AE127" s="3"/>
      <c r="AF127" s="3"/>
      <c r="AG127" s="3"/>
      <c r="AH127" s="3"/>
      <c r="AI127" s="4"/>
      <c r="AJ127" s="23">
        <v>3.0</v>
      </c>
      <c r="AK127" s="4"/>
      <c r="AL127" s="65" t="s">
        <v>23</v>
      </c>
      <c r="AM127" s="3"/>
      <c r="AN127" s="3"/>
      <c r="AO127" s="3"/>
      <c r="AP127" s="3"/>
      <c r="AQ127" s="3"/>
      <c r="AR127" s="3"/>
      <c r="AS127" s="4"/>
      <c r="AT127" s="16"/>
      <c r="AU127" s="3"/>
      <c r="AV127" s="4"/>
      <c r="AW127" s="178"/>
    </row>
    <row r="128">
      <c r="A128" s="178"/>
      <c r="B128" s="20"/>
      <c r="J128" s="19"/>
      <c r="K128" s="78" t="s">
        <v>26</v>
      </c>
      <c r="L128" s="3"/>
      <c r="M128" s="3"/>
      <c r="N128" s="3"/>
      <c r="O128" s="3"/>
      <c r="P128" s="3"/>
      <c r="Q128" s="4"/>
      <c r="R128" s="23">
        <v>1.0</v>
      </c>
      <c r="S128" s="4"/>
      <c r="T128" s="65" t="s">
        <v>26</v>
      </c>
      <c r="U128" s="3"/>
      <c r="V128" s="3"/>
      <c r="W128" s="3"/>
      <c r="X128" s="3"/>
      <c r="Y128" s="3"/>
      <c r="Z128" s="4"/>
      <c r="AA128" s="23">
        <v>2.0</v>
      </c>
      <c r="AB128" s="4"/>
      <c r="AC128" s="65" t="s">
        <v>29</v>
      </c>
      <c r="AD128" s="3"/>
      <c r="AE128" s="3"/>
      <c r="AF128" s="3"/>
      <c r="AG128" s="3"/>
      <c r="AH128" s="3"/>
      <c r="AI128" s="4"/>
      <c r="AJ128" s="23">
        <v>3.0</v>
      </c>
      <c r="AK128" s="4"/>
      <c r="AL128" s="65" t="s">
        <v>26</v>
      </c>
      <c r="AM128" s="3"/>
      <c r="AN128" s="3"/>
      <c r="AO128" s="3"/>
      <c r="AP128" s="3"/>
      <c r="AQ128" s="3"/>
      <c r="AR128" s="3"/>
      <c r="AS128" s="4"/>
      <c r="AT128" s="23">
        <v>4.0</v>
      </c>
      <c r="AU128" s="3"/>
      <c r="AV128" s="4"/>
      <c r="AW128" s="178"/>
    </row>
    <row r="129">
      <c r="A129" s="178"/>
      <c r="B129" s="20"/>
      <c r="J129" s="19"/>
      <c r="K129" s="78" t="s">
        <v>418</v>
      </c>
      <c r="L129" s="3"/>
      <c r="M129" s="3"/>
      <c r="N129" s="3"/>
      <c r="O129" s="3"/>
      <c r="P129" s="3"/>
      <c r="Q129" s="4"/>
      <c r="R129" s="23">
        <v>-1.0</v>
      </c>
      <c r="S129" s="4"/>
      <c r="T129" s="65" t="s">
        <v>29</v>
      </c>
      <c r="U129" s="3"/>
      <c r="V129" s="3"/>
      <c r="W129" s="3"/>
      <c r="X129" s="3"/>
      <c r="Y129" s="3"/>
      <c r="Z129" s="4"/>
      <c r="AA129" s="23">
        <v>2.0</v>
      </c>
      <c r="AB129" s="4"/>
      <c r="AC129" s="65" t="s">
        <v>27</v>
      </c>
      <c r="AD129" s="3"/>
      <c r="AE129" s="3"/>
      <c r="AF129" s="3"/>
      <c r="AG129" s="3"/>
      <c r="AH129" s="3"/>
      <c r="AI129" s="4"/>
      <c r="AJ129" s="23">
        <v>-2.0</v>
      </c>
      <c r="AK129" s="4"/>
      <c r="AL129" s="65" t="s">
        <v>29</v>
      </c>
      <c r="AM129" s="3"/>
      <c r="AN129" s="3"/>
      <c r="AO129" s="3"/>
      <c r="AP129" s="3"/>
      <c r="AQ129" s="3"/>
      <c r="AR129" s="3"/>
      <c r="AS129" s="4"/>
      <c r="AT129" s="23">
        <v>2.0</v>
      </c>
      <c r="AU129" s="3"/>
      <c r="AV129" s="4"/>
      <c r="AW129" s="178"/>
    </row>
    <row r="130">
      <c r="A130" s="178"/>
      <c r="B130" s="20"/>
      <c r="J130" s="19"/>
      <c r="K130" s="65"/>
      <c r="L130" s="3"/>
      <c r="M130" s="3"/>
      <c r="N130" s="3"/>
      <c r="O130" s="3"/>
      <c r="P130" s="3"/>
      <c r="Q130" s="4"/>
      <c r="R130" s="16"/>
      <c r="S130" s="4"/>
      <c r="T130" s="65" t="s">
        <v>27</v>
      </c>
      <c r="U130" s="3"/>
      <c r="V130" s="3"/>
      <c r="W130" s="3"/>
      <c r="X130" s="3"/>
      <c r="Y130" s="3"/>
      <c r="Z130" s="4"/>
      <c r="AA130" s="23">
        <v>-1.0</v>
      </c>
      <c r="AB130" s="4"/>
      <c r="AC130" s="65"/>
      <c r="AD130" s="3"/>
      <c r="AE130" s="3"/>
      <c r="AF130" s="3"/>
      <c r="AG130" s="3"/>
      <c r="AH130" s="3"/>
      <c r="AI130" s="4"/>
      <c r="AJ130" s="16"/>
      <c r="AK130" s="4"/>
      <c r="AL130" s="65" t="s">
        <v>27</v>
      </c>
      <c r="AM130" s="3"/>
      <c r="AN130" s="3"/>
      <c r="AO130" s="3"/>
      <c r="AP130" s="3"/>
      <c r="AQ130" s="3"/>
      <c r="AR130" s="3"/>
      <c r="AS130" s="4"/>
      <c r="AT130" s="23">
        <v>-1.0</v>
      </c>
      <c r="AU130" s="3"/>
      <c r="AV130" s="4"/>
      <c r="AW130" s="178"/>
    </row>
    <row r="131">
      <c r="A131" s="178"/>
      <c r="B131" s="31"/>
      <c r="C131" s="32"/>
      <c r="D131" s="32"/>
      <c r="E131" s="32"/>
      <c r="F131" s="32"/>
      <c r="G131" s="32"/>
      <c r="H131" s="32"/>
      <c r="I131" s="32"/>
      <c r="J131" s="27"/>
      <c r="K131" s="65"/>
      <c r="L131" s="3"/>
      <c r="M131" s="3"/>
      <c r="N131" s="3"/>
      <c r="O131" s="3"/>
      <c r="P131" s="3"/>
      <c r="Q131" s="4"/>
      <c r="R131" s="16"/>
      <c r="S131" s="4"/>
      <c r="T131" s="65"/>
      <c r="U131" s="3"/>
      <c r="V131" s="3"/>
      <c r="W131" s="3"/>
      <c r="X131" s="3"/>
      <c r="Y131" s="3"/>
      <c r="Z131" s="4"/>
      <c r="AA131" s="16"/>
      <c r="AB131" s="4"/>
      <c r="AC131" s="65"/>
      <c r="AD131" s="3"/>
      <c r="AE131" s="3"/>
      <c r="AF131" s="3"/>
      <c r="AG131" s="3"/>
      <c r="AH131" s="3"/>
      <c r="AI131" s="4"/>
      <c r="AJ131" s="16"/>
      <c r="AK131" s="4"/>
      <c r="AL131" s="65"/>
      <c r="AM131" s="3"/>
      <c r="AN131" s="3"/>
      <c r="AO131" s="3"/>
      <c r="AP131" s="3"/>
      <c r="AQ131" s="3"/>
      <c r="AR131" s="3"/>
      <c r="AS131" s="4"/>
      <c r="AT131" s="16"/>
      <c r="AU131" s="3"/>
      <c r="AV131" s="4"/>
      <c r="AW131" s="178"/>
    </row>
    <row r="132">
      <c r="A132" s="178"/>
      <c r="B132" s="65" t="s">
        <v>390</v>
      </c>
      <c r="C132" s="3"/>
      <c r="D132" s="3"/>
      <c r="E132" s="3"/>
      <c r="F132" s="3"/>
      <c r="G132" s="3"/>
      <c r="H132" s="3"/>
      <c r="I132" s="3"/>
      <c r="J132" s="4"/>
      <c r="K132" s="65" t="s">
        <v>391</v>
      </c>
      <c r="L132" s="3"/>
      <c r="M132" s="3"/>
      <c r="N132" s="3"/>
      <c r="O132" s="3"/>
      <c r="P132" s="3"/>
      <c r="Q132" s="3"/>
      <c r="R132" s="3"/>
      <c r="S132" s="4"/>
      <c r="T132" s="65" t="s">
        <v>390</v>
      </c>
      <c r="U132" s="3"/>
      <c r="V132" s="3"/>
      <c r="W132" s="3"/>
      <c r="X132" s="3"/>
      <c r="Y132" s="3"/>
      <c r="Z132" s="3"/>
      <c r="AA132" s="3"/>
      <c r="AB132" s="4"/>
      <c r="AC132" s="65" t="s">
        <v>392</v>
      </c>
      <c r="AD132" s="3"/>
      <c r="AE132" s="3"/>
      <c r="AF132" s="3"/>
      <c r="AG132" s="3"/>
      <c r="AH132" s="3"/>
      <c r="AI132" s="3"/>
      <c r="AJ132" s="3"/>
      <c r="AK132" s="4"/>
      <c r="AL132" s="65" t="s">
        <v>390</v>
      </c>
      <c r="AM132" s="3"/>
      <c r="AN132" s="3"/>
      <c r="AO132" s="3"/>
      <c r="AP132" s="3"/>
      <c r="AQ132" s="3"/>
      <c r="AR132" s="3"/>
      <c r="AS132" s="3"/>
      <c r="AT132" s="3"/>
      <c r="AU132" s="3"/>
      <c r="AV132" s="4"/>
      <c r="AW132" s="178"/>
    </row>
    <row r="133">
      <c r="A133" s="178"/>
      <c r="B133" s="85" t="s">
        <v>393</v>
      </c>
      <c r="C133" s="12"/>
      <c r="D133" s="12"/>
      <c r="E133" s="12"/>
      <c r="F133" s="12"/>
      <c r="G133" s="12"/>
      <c r="H133" s="12"/>
      <c r="I133" s="12"/>
      <c r="J133" s="18"/>
      <c r="K133" s="85" t="s">
        <v>393</v>
      </c>
      <c r="L133" s="12"/>
      <c r="M133" s="12"/>
      <c r="N133" s="12"/>
      <c r="O133" s="12"/>
      <c r="P133" s="12"/>
      <c r="Q133" s="12"/>
      <c r="R133" s="12"/>
      <c r="S133" s="18"/>
      <c r="T133" s="187" t="s">
        <v>419</v>
      </c>
      <c r="U133" s="12"/>
      <c r="V133" s="12"/>
      <c r="W133" s="12"/>
      <c r="X133" s="12"/>
      <c r="Y133" s="12"/>
      <c r="Z133" s="12"/>
      <c r="AA133" s="12"/>
      <c r="AB133" s="18"/>
      <c r="AC133" s="188" t="s">
        <v>420</v>
      </c>
      <c r="AD133" s="12"/>
      <c r="AE133" s="12"/>
      <c r="AF133" s="12"/>
      <c r="AG133" s="12"/>
      <c r="AH133" s="12"/>
      <c r="AI133" s="12"/>
      <c r="AJ133" s="12"/>
      <c r="AK133" s="18"/>
      <c r="AL133" s="188" t="s">
        <v>421</v>
      </c>
      <c r="AM133" s="12"/>
      <c r="AN133" s="12"/>
      <c r="AO133" s="12"/>
      <c r="AP133" s="12"/>
      <c r="AQ133" s="12"/>
      <c r="AR133" s="12"/>
      <c r="AS133" s="12"/>
      <c r="AT133" s="12"/>
      <c r="AU133" s="12"/>
      <c r="AV133" s="18"/>
      <c r="AW133" s="178"/>
    </row>
    <row r="134">
      <c r="A134" s="178"/>
      <c r="B134" s="20"/>
      <c r="J134" s="19"/>
      <c r="K134" s="20"/>
      <c r="S134" s="19"/>
      <c r="T134" s="20"/>
      <c r="AB134" s="19"/>
      <c r="AC134" s="20"/>
      <c r="AK134" s="19"/>
      <c r="AL134" s="20"/>
      <c r="AV134" s="19"/>
      <c r="AW134" s="178"/>
    </row>
    <row r="135">
      <c r="A135" s="178"/>
      <c r="B135" s="20"/>
      <c r="J135" s="19"/>
      <c r="K135" s="20"/>
      <c r="S135" s="19"/>
      <c r="T135" s="20"/>
      <c r="AB135" s="19"/>
      <c r="AC135" s="20"/>
      <c r="AK135" s="19"/>
      <c r="AL135" s="20"/>
      <c r="AV135" s="19"/>
      <c r="AW135" s="178"/>
    </row>
    <row r="136">
      <c r="A136" s="178"/>
      <c r="B136" s="31"/>
      <c r="C136" s="32"/>
      <c r="D136" s="32"/>
      <c r="E136" s="32"/>
      <c r="F136" s="32"/>
      <c r="G136" s="32"/>
      <c r="H136" s="32"/>
      <c r="I136" s="32"/>
      <c r="J136" s="27"/>
      <c r="K136" s="31"/>
      <c r="L136" s="32"/>
      <c r="M136" s="32"/>
      <c r="N136" s="32"/>
      <c r="O136" s="32"/>
      <c r="P136" s="32"/>
      <c r="Q136" s="32"/>
      <c r="R136" s="32"/>
      <c r="S136" s="27"/>
      <c r="T136" s="31"/>
      <c r="U136" s="32"/>
      <c r="V136" s="32"/>
      <c r="W136" s="32"/>
      <c r="X136" s="32"/>
      <c r="Y136" s="32"/>
      <c r="Z136" s="32"/>
      <c r="AA136" s="32"/>
      <c r="AB136" s="27"/>
      <c r="AC136" s="31"/>
      <c r="AD136" s="32"/>
      <c r="AE136" s="32"/>
      <c r="AF136" s="32"/>
      <c r="AG136" s="32"/>
      <c r="AH136" s="32"/>
      <c r="AI136" s="32"/>
      <c r="AJ136" s="32"/>
      <c r="AK136" s="27"/>
      <c r="AL136" s="31"/>
      <c r="AM136" s="32"/>
      <c r="AN136" s="32"/>
      <c r="AO136" s="32"/>
      <c r="AP136" s="32"/>
      <c r="AQ136" s="32"/>
      <c r="AR136" s="32"/>
      <c r="AS136" s="32"/>
      <c r="AT136" s="32"/>
      <c r="AU136" s="32"/>
      <c r="AV136" s="27"/>
      <c r="AW136" s="178"/>
    </row>
    <row r="137">
      <c r="A137" s="178"/>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row>
    <row r="138">
      <c r="A138" s="178"/>
      <c r="B138" s="179" t="s">
        <v>277</v>
      </c>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8"/>
      <c r="AW138" s="178"/>
    </row>
    <row r="139">
      <c r="A139" s="178"/>
      <c r="B139" s="31"/>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27"/>
      <c r="AW139" s="178"/>
    </row>
    <row r="140">
      <c r="A140" s="178"/>
      <c r="B140" s="34" t="s">
        <v>111</v>
      </c>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8"/>
      <c r="AW140" s="178"/>
    </row>
    <row r="141">
      <c r="A141" s="178"/>
      <c r="B141" s="31"/>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27"/>
      <c r="AW141" s="178"/>
    </row>
    <row r="142">
      <c r="A142" s="178"/>
      <c r="B142" s="83" t="s">
        <v>154</v>
      </c>
      <c r="C142" s="12"/>
      <c r="D142" s="12"/>
      <c r="E142" s="12"/>
      <c r="F142" s="12"/>
      <c r="G142" s="12"/>
      <c r="H142" s="12"/>
      <c r="I142" s="12"/>
      <c r="J142" s="18"/>
      <c r="K142" s="83" t="s">
        <v>386</v>
      </c>
      <c r="L142" s="12"/>
      <c r="M142" s="12"/>
      <c r="N142" s="12"/>
      <c r="O142" s="12"/>
      <c r="P142" s="12"/>
      <c r="Q142" s="12"/>
      <c r="R142" s="12"/>
      <c r="S142" s="18"/>
      <c r="T142" s="83" t="s">
        <v>387</v>
      </c>
      <c r="U142" s="12"/>
      <c r="V142" s="12"/>
      <c r="W142" s="12"/>
      <c r="X142" s="12"/>
      <c r="Y142" s="12"/>
      <c r="Z142" s="12"/>
      <c r="AA142" s="12"/>
      <c r="AB142" s="18"/>
      <c r="AC142" s="83" t="s">
        <v>388</v>
      </c>
      <c r="AD142" s="12"/>
      <c r="AE142" s="12"/>
      <c r="AF142" s="12"/>
      <c r="AG142" s="12"/>
      <c r="AH142" s="12"/>
      <c r="AI142" s="12"/>
      <c r="AJ142" s="12"/>
      <c r="AK142" s="18"/>
      <c r="AL142" s="83" t="s">
        <v>161</v>
      </c>
      <c r="AM142" s="12"/>
      <c r="AN142" s="12"/>
      <c r="AO142" s="12"/>
      <c r="AP142" s="12"/>
      <c r="AQ142" s="12"/>
      <c r="AR142" s="12"/>
      <c r="AS142" s="12"/>
      <c r="AT142" s="12"/>
      <c r="AU142" s="12"/>
      <c r="AV142" s="18"/>
      <c r="AW142" s="178"/>
    </row>
    <row r="143">
      <c r="A143" s="178"/>
      <c r="B143" s="31"/>
      <c r="C143" s="32"/>
      <c r="D143" s="32"/>
      <c r="E143" s="32"/>
      <c r="F143" s="32"/>
      <c r="G143" s="32"/>
      <c r="H143" s="32"/>
      <c r="I143" s="32"/>
      <c r="J143" s="27"/>
      <c r="K143" s="31"/>
      <c r="L143" s="32"/>
      <c r="M143" s="32"/>
      <c r="N143" s="32"/>
      <c r="O143" s="32"/>
      <c r="P143" s="32"/>
      <c r="Q143" s="32"/>
      <c r="R143" s="32"/>
      <c r="S143" s="27"/>
      <c r="T143" s="31"/>
      <c r="U143" s="32"/>
      <c r="V143" s="32"/>
      <c r="W143" s="32"/>
      <c r="X143" s="32"/>
      <c r="Y143" s="32"/>
      <c r="Z143" s="32"/>
      <c r="AA143" s="32"/>
      <c r="AB143" s="27"/>
      <c r="AC143" s="31"/>
      <c r="AD143" s="32"/>
      <c r="AE143" s="32"/>
      <c r="AF143" s="32"/>
      <c r="AG143" s="32"/>
      <c r="AH143" s="32"/>
      <c r="AI143" s="32"/>
      <c r="AJ143" s="32"/>
      <c r="AK143" s="27"/>
      <c r="AL143" s="31"/>
      <c r="AM143" s="32"/>
      <c r="AN143" s="32"/>
      <c r="AO143" s="32"/>
      <c r="AP143" s="32"/>
      <c r="AQ143" s="32"/>
      <c r="AR143" s="32"/>
      <c r="AS143" s="32"/>
      <c r="AT143" s="32"/>
      <c r="AU143" s="32"/>
      <c r="AV143" s="27"/>
      <c r="AW143" s="178"/>
    </row>
    <row r="144">
      <c r="A144" s="178"/>
      <c r="B144" s="85" t="s">
        <v>389</v>
      </c>
      <c r="C144" s="12"/>
      <c r="D144" s="12"/>
      <c r="E144" s="12"/>
      <c r="F144" s="12"/>
      <c r="G144" s="12"/>
      <c r="H144" s="12"/>
      <c r="I144" s="12"/>
      <c r="J144" s="18"/>
      <c r="K144" s="65" t="s">
        <v>23</v>
      </c>
      <c r="L144" s="3"/>
      <c r="M144" s="3"/>
      <c r="N144" s="3"/>
      <c r="O144" s="3"/>
      <c r="P144" s="3"/>
      <c r="Q144" s="4"/>
      <c r="R144" s="16">
        <v>2.0</v>
      </c>
      <c r="S144" s="4"/>
      <c r="T144" s="65" t="s">
        <v>23</v>
      </c>
      <c r="U144" s="3"/>
      <c r="V144" s="3"/>
      <c r="W144" s="3"/>
      <c r="X144" s="3"/>
      <c r="Y144" s="3"/>
      <c r="Z144" s="4"/>
      <c r="AA144" s="16">
        <v>4.0</v>
      </c>
      <c r="AB144" s="4"/>
      <c r="AC144" s="65" t="s">
        <v>23</v>
      </c>
      <c r="AD144" s="3"/>
      <c r="AE144" s="3"/>
      <c r="AF144" s="3"/>
      <c r="AG144" s="3"/>
      <c r="AH144" s="3"/>
      <c r="AI144" s="4"/>
      <c r="AJ144" s="16">
        <v>3.0</v>
      </c>
      <c r="AK144" s="4"/>
      <c r="AL144" s="65" t="s">
        <v>23</v>
      </c>
      <c r="AM144" s="3"/>
      <c r="AN144" s="3"/>
      <c r="AO144" s="3"/>
      <c r="AP144" s="3"/>
      <c r="AQ144" s="3"/>
      <c r="AR144" s="3"/>
      <c r="AS144" s="4"/>
      <c r="AT144" s="16">
        <v>1.0</v>
      </c>
      <c r="AU144" s="3"/>
      <c r="AV144" s="4"/>
      <c r="AW144" s="178"/>
    </row>
    <row r="145">
      <c r="A145" s="178"/>
      <c r="B145" s="20"/>
      <c r="J145" s="19"/>
      <c r="K145" s="65" t="s">
        <v>29</v>
      </c>
      <c r="L145" s="3"/>
      <c r="M145" s="3"/>
      <c r="N145" s="3"/>
      <c r="O145" s="3"/>
      <c r="P145" s="3"/>
      <c r="Q145" s="4"/>
      <c r="R145" s="16">
        <v>2.0</v>
      </c>
      <c r="S145" s="4"/>
      <c r="T145" s="65" t="s">
        <v>26</v>
      </c>
      <c r="U145" s="3"/>
      <c r="V145" s="3"/>
      <c r="W145" s="3"/>
      <c r="X145" s="3"/>
      <c r="Y145" s="3"/>
      <c r="Z145" s="4"/>
      <c r="AA145" s="16">
        <v>1.0</v>
      </c>
      <c r="AB145" s="4"/>
      <c r="AC145" s="65" t="s">
        <v>26</v>
      </c>
      <c r="AD145" s="3"/>
      <c r="AE145" s="3"/>
      <c r="AF145" s="3"/>
      <c r="AG145" s="3"/>
      <c r="AH145" s="3"/>
      <c r="AI145" s="4"/>
      <c r="AJ145" s="16">
        <v>2.0</v>
      </c>
      <c r="AK145" s="4"/>
      <c r="AL145" s="65" t="s">
        <v>26</v>
      </c>
      <c r="AM145" s="3"/>
      <c r="AN145" s="3"/>
      <c r="AO145" s="3"/>
      <c r="AP145" s="3"/>
      <c r="AQ145" s="3"/>
      <c r="AR145" s="3"/>
      <c r="AS145" s="4"/>
      <c r="AT145" s="16">
        <v>2.0</v>
      </c>
      <c r="AU145" s="3"/>
      <c r="AV145" s="4"/>
      <c r="AW145" s="178"/>
    </row>
    <row r="146">
      <c r="A146" s="178"/>
      <c r="B146" s="20"/>
      <c r="J146" s="19"/>
      <c r="K146" s="65" t="s">
        <v>27</v>
      </c>
      <c r="L146" s="3"/>
      <c r="M146" s="3"/>
      <c r="N146" s="3"/>
      <c r="O146" s="3"/>
      <c r="P146" s="3"/>
      <c r="Q146" s="4"/>
      <c r="R146" s="16">
        <v>-2.0</v>
      </c>
      <c r="S146" s="4"/>
      <c r="T146" s="65" t="s">
        <v>29</v>
      </c>
      <c r="U146" s="3"/>
      <c r="V146" s="3"/>
      <c r="W146" s="3"/>
      <c r="X146" s="3"/>
      <c r="Y146" s="3"/>
      <c r="Z146" s="4"/>
      <c r="AA146" s="16">
        <v>3.0</v>
      </c>
      <c r="AB146" s="4"/>
      <c r="AC146" s="65" t="s">
        <v>29</v>
      </c>
      <c r="AD146" s="3"/>
      <c r="AE146" s="3"/>
      <c r="AF146" s="3"/>
      <c r="AG146" s="3"/>
      <c r="AH146" s="3"/>
      <c r="AI146" s="4"/>
      <c r="AJ146" s="16">
        <v>3.0</v>
      </c>
      <c r="AK146" s="4"/>
      <c r="AL146" s="65" t="s">
        <v>29</v>
      </c>
      <c r="AM146" s="3"/>
      <c r="AN146" s="3"/>
      <c r="AO146" s="3"/>
      <c r="AP146" s="3"/>
      <c r="AQ146" s="3"/>
      <c r="AR146" s="3"/>
      <c r="AS146" s="4"/>
      <c r="AT146" s="16">
        <v>2.0</v>
      </c>
      <c r="AU146" s="3"/>
      <c r="AV146" s="4"/>
      <c r="AW146" s="178"/>
    </row>
    <row r="147">
      <c r="A147" s="178"/>
      <c r="B147" s="20"/>
      <c r="J147" s="19"/>
      <c r="K147" s="65" t="s">
        <v>3</v>
      </c>
      <c r="L147" s="3"/>
      <c r="M147" s="3"/>
      <c r="N147" s="3"/>
      <c r="O147" s="3"/>
      <c r="P147" s="3"/>
      <c r="Q147" s="4"/>
      <c r="R147" s="16">
        <v>-1.0</v>
      </c>
      <c r="S147" s="4"/>
      <c r="T147" s="65" t="s">
        <v>27</v>
      </c>
      <c r="U147" s="3"/>
      <c r="V147" s="3"/>
      <c r="W147" s="3"/>
      <c r="X147" s="3"/>
      <c r="Y147" s="3"/>
      <c r="Z147" s="4"/>
      <c r="AA147" s="16">
        <v>-3.0</v>
      </c>
      <c r="AB147" s="4"/>
      <c r="AC147" s="65" t="s">
        <v>27</v>
      </c>
      <c r="AD147" s="3"/>
      <c r="AE147" s="3"/>
      <c r="AF147" s="3"/>
      <c r="AG147" s="3"/>
      <c r="AH147" s="3"/>
      <c r="AI147" s="4"/>
      <c r="AJ147" s="16">
        <v>-3.0</v>
      </c>
      <c r="AK147" s="4"/>
      <c r="AL147" s="65" t="s">
        <v>27</v>
      </c>
      <c r="AM147" s="3"/>
      <c r="AN147" s="3"/>
      <c r="AO147" s="3"/>
      <c r="AP147" s="3"/>
      <c r="AQ147" s="3"/>
      <c r="AR147" s="3"/>
      <c r="AS147" s="4"/>
      <c r="AT147" s="16">
        <v>-3.0</v>
      </c>
      <c r="AU147" s="3"/>
      <c r="AV147" s="4"/>
      <c r="AW147" s="178"/>
    </row>
    <row r="148">
      <c r="A148" s="178"/>
      <c r="B148" s="31"/>
      <c r="C148" s="32"/>
      <c r="D148" s="32"/>
      <c r="E148" s="32"/>
      <c r="F148" s="32"/>
      <c r="G148" s="32"/>
      <c r="H148" s="32"/>
      <c r="I148" s="32"/>
      <c r="J148" s="27"/>
      <c r="K148" s="65"/>
      <c r="L148" s="3"/>
      <c r="M148" s="3"/>
      <c r="N148" s="3"/>
      <c r="O148" s="3"/>
      <c r="P148" s="3"/>
      <c r="Q148" s="4"/>
      <c r="R148" s="16"/>
      <c r="S148" s="4"/>
      <c r="T148" s="65" t="s">
        <v>3</v>
      </c>
      <c r="U148" s="3"/>
      <c r="V148" s="3"/>
      <c r="W148" s="3"/>
      <c r="X148" s="3"/>
      <c r="Y148" s="3"/>
      <c r="Z148" s="4"/>
      <c r="AA148" s="16">
        <v>0.0</v>
      </c>
      <c r="AB148" s="4"/>
      <c r="AC148" s="65"/>
      <c r="AD148" s="3"/>
      <c r="AE148" s="3"/>
      <c r="AF148" s="3"/>
      <c r="AG148" s="3"/>
      <c r="AH148" s="3"/>
      <c r="AI148" s="4"/>
      <c r="AJ148" s="16"/>
      <c r="AK148" s="4"/>
      <c r="AL148" s="65"/>
      <c r="AM148" s="3"/>
      <c r="AN148" s="3"/>
      <c r="AO148" s="3"/>
      <c r="AP148" s="3"/>
      <c r="AQ148" s="3"/>
      <c r="AR148" s="3"/>
      <c r="AS148" s="4"/>
      <c r="AT148" s="16"/>
      <c r="AU148" s="3"/>
      <c r="AV148" s="4"/>
      <c r="AW148" s="178"/>
    </row>
    <row r="149">
      <c r="A149" s="178"/>
      <c r="B149" s="65" t="s">
        <v>390</v>
      </c>
      <c r="C149" s="3"/>
      <c r="D149" s="3"/>
      <c r="E149" s="3"/>
      <c r="F149" s="3"/>
      <c r="G149" s="3"/>
      <c r="H149" s="3"/>
      <c r="I149" s="3"/>
      <c r="J149" s="4"/>
      <c r="K149" s="65" t="s">
        <v>391</v>
      </c>
      <c r="L149" s="3"/>
      <c r="M149" s="3"/>
      <c r="N149" s="3"/>
      <c r="O149" s="3"/>
      <c r="P149" s="3"/>
      <c r="Q149" s="3"/>
      <c r="R149" s="3"/>
      <c r="S149" s="4"/>
      <c r="T149" s="65" t="s">
        <v>390</v>
      </c>
      <c r="U149" s="3"/>
      <c r="V149" s="3"/>
      <c r="W149" s="3"/>
      <c r="X149" s="3"/>
      <c r="Y149" s="3"/>
      <c r="Z149" s="3"/>
      <c r="AA149" s="3"/>
      <c r="AB149" s="4"/>
      <c r="AC149" s="65" t="s">
        <v>392</v>
      </c>
      <c r="AD149" s="3"/>
      <c r="AE149" s="3"/>
      <c r="AF149" s="3"/>
      <c r="AG149" s="3"/>
      <c r="AH149" s="3"/>
      <c r="AI149" s="3"/>
      <c r="AJ149" s="3"/>
      <c r="AK149" s="4"/>
      <c r="AL149" s="65" t="s">
        <v>390</v>
      </c>
      <c r="AM149" s="3"/>
      <c r="AN149" s="3"/>
      <c r="AO149" s="3"/>
      <c r="AP149" s="3"/>
      <c r="AQ149" s="3"/>
      <c r="AR149" s="3"/>
      <c r="AS149" s="3"/>
      <c r="AT149" s="3"/>
      <c r="AU149" s="3"/>
      <c r="AV149" s="4"/>
      <c r="AW149" s="178"/>
    </row>
    <row r="150">
      <c r="A150" s="178"/>
      <c r="B150" s="85" t="s">
        <v>393</v>
      </c>
      <c r="C150" s="12"/>
      <c r="D150" s="12"/>
      <c r="E150" s="12"/>
      <c r="F150" s="12"/>
      <c r="G150" s="12"/>
      <c r="H150" s="12"/>
      <c r="I150" s="12"/>
      <c r="J150" s="18"/>
      <c r="K150" s="85" t="s">
        <v>393</v>
      </c>
      <c r="L150" s="12"/>
      <c r="M150" s="12"/>
      <c r="N150" s="12"/>
      <c r="O150" s="12"/>
      <c r="P150" s="12"/>
      <c r="Q150" s="12"/>
      <c r="R150" s="12"/>
      <c r="S150" s="18"/>
      <c r="T150" s="183" t="s">
        <v>394</v>
      </c>
      <c r="U150" s="12"/>
      <c r="V150" s="12"/>
      <c r="W150" s="12"/>
      <c r="X150" s="12"/>
      <c r="Y150" s="12"/>
      <c r="Z150" s="12"/>
      <c r="AA150" s="12"/>
      <c r="AB150" s="18"/>
      <c r="AC150" s="85" t="s">
        <v>395</v>
      </c>
      <c r="AD150" s="12"/>
      <c r="AE150" s="12"/>
      <c r="AF150" s="12"/>
      <c r="AG150" s="12"/>
      <c r="AH150" s="12"/>
      <c r="AI150" s="12"/>
      <c r="AJ150" s="12"/>
      <c r="AK150" s="18"/>
      <c r="AL150" s="85" t="s">
        <v>396</v>
      </c>
      <c r="AM150" s="12"/>
      <c r="AN150" s="12"/>
      <c r="AO150" s="12"/>
      <c r="AP150" s="12"/>
      <c r="AQ150" s="12"/>
      <c r="AR150" s="12"/>
      <c r="AS150" s="12"/>
      <c r="AT150" s="12"/>
      <c r="AU150" s="12"/>
      <c r="AV150" s="18"/>
      <c r="AW150" s="178"/>
    </row>
    <row r="151">
      <c r="A151" s="178"/>
      <c r="B151" s="20"/>
      <c r="J151" s="19"/>
      <c r="K151" s="20"/>
      <c r="S151" s="19"/>
      <c r="T151" s="20"/>
      <c r="AB151" s="19"/>
      <c r="AC151" s="20"/>
      <c r="AK151" s="19"/>
      <c r="AL151" s="20"/>
      <c r="AV151" s="19"/>
      <c r="AW151" s="178"/>
    </row>
    <row r="152">
      <c r="A152" s="178"/>
      <c r="B152" s="20"/>
      <c r="J152" s="19"/>
      <c r="K152" s="20"/>
      <c r="S152" s="19"/>
      <c r="T152" s="20"/>
      <c r="AB152" s="19"/>
      <c r="AC152" s="20"/>
      <c r="AK152" s="19"/>
      <c r="AL152" s="20"/>
      <c r="AV152" s="19"/>
      <c r="AW152" s="178"/>
    </row>
    <row r="153">
      <c r="A153" s="178"/>
      <c r="B153" s="31"/>
      <c r="C153" s="32"/>
      <c r="D153" s="32"/>
      <c r="E153" s="32"/>
      <c r="F153" s="32"/>
      <c r="G153" s="32"/>
      <c r="H153" s="32"/>
      <c r="I153" s="32"/>
      <c r="J153" s="27"/>
      <c r="K153" s="31"/>
      <c r="L153" s="32"/>
      <c r="M153" s="32"/>
      <c r="N153" s="32"/>
      <c r="O153" s="32"/>
      <c r="P153" s="32"/>
      <c r="Q153" s="32"/>
      <c r="R153" s="32"/>
      <c r="S153" s="27"/>
      <c r="T153" s="31"/>
      <c r="U153" s="32"/>
      <c r="V153" s="32"/>
      <c r="W153" s="32"/>
      <c r="X153" s="32"/>
      <c r="Y153" s="32"/>
      <c r="Z153" s="32"/>
      <c r="AA153" s="32"/>
      <c r="AB153" s="27"/>
      <c r="AC153" s="31"/>
      <c r="AD153" s="32"/>
      <c r="AE153" s="32"/>
      <c r="AF153" s="32"/>
      <c r="AG153" s="32"/>
      <c r="AH153" s="32"/>
      <c r="AI153" s="32"/>
      <c r="AJ153" s="32"/>
      <c r="AK153" s="27"/>
      <c r="AL153" s="31"/>
      <c r="AM153" s="32"/>
      <c r="AN153" s="32"/>
      <c r="AO153" s="32"/>
      <c r="AP153" s="32"/>
      <c r="AQ153" s="32"/>
      <c r="AR153" s="32"/>
      <c r="AS153" s="32"/>
      <c r="AT153" s="32"/>
      <c r="AU153" s="32"/>
      <c r="AV153" s="27"/>
      <c r="AW153" s="178"/>
    </row>
    <row r="154">
      <c r="A154" s="178"/>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8"/>
      <c r="AL154" s="178"/>
      <c r="AM154" s="178"/>
      <c r="AN154" s="178"/>
      <c r="AO154" s="178"/>
      <c r="AP154" s="178"/>
      <c r="AQ154" s="178"/>
      <c r="AR154" s="178"/>
      <c r="AS154" s="178"/>
      <c r="AT154" s="178"/>
      <c r="AU154" s="178"/>
      <c r="AV154" s="178"/>
      <c r="AW154" s="178"/>
    </row>
    <row r="155">
      <c r="A155" s="178"/>
      <c r="B155" s="179" t="s">
        <v>277</v>
      </c>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8"/>
      <c r="AW155" s="178"/>
    </row>
    <row r="156">
      <c r="A156" s="178"/>
      <c r="B156" s="31"/>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27"/>
      <c r="AW156" s="178"/>
    </row>
    <row r="157">
      <c r="A157" s="178"/>
      <c r="B157" s="34" t="s">
        <v>111</v>
      </c>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8"/>
      <c r="AW157" s="178"/>
    </row>
    <row r="158">
      <c r="A158" s="178"/>
      <c r="B158" s="31"/>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27"/>
      <c r="AW158" s="178"/>
    </row>
    <row r="159">
      <c r="A159" s="178"/>
      <c r="B159" s="83" t="s">
        <v>154</v>
      </c>
      <c r="C159" s="12"/>
      <c r="D159" s="12"/>
      <c r="E159" s="12"/>
      <c r="F159" s="12"/>
      <c r="G159" s="12"/>
      <c r="H159" s="12"/>
      <c r="I159" s="12"/>
      <c r="J159" s="18"/>
      <c r="K159" s="83" t="s">
        <v>386</v>
      </c>
      <c r="L159" s="12"/>
      <c r="M159" s="12"/>
      <c r="N159" s="12"/>
      <c r="O159" s="12"/>
      <c r="P159" s="12"/>
      <c r="Q159" s="12"/>
      <c r="R159" s="12"/>
      <c r="S159" s="18"/>
      <c r="T159" s="83" t="s">
        <v>387</v>
      </c>
      <c r="U159" s="12"/>
      <c r="V159" s="12"/>
      <c r="W159" s="12"/>
      <c r="X159" s="12"/>
      <c r="Y159" s="12"/>
      <c r="Z159" s="12"/>
      <c r="AA159" s="12"/>
      <c r="AB159" s="18"/>
      <c r="AC159" s="83" t="s">
        <v>388</v>
      </c>
      <c r="AD159" s="12"/>
      <c r="AE159" s="12"/>
      <c r="AF159" s="12"/>
      <c r="AG159" s="12"/>
      <c r="AH159" s="12"/>
      <c r="AI159" s="12"/>
      <c r="AJ159" s="12"/>
      <c r="AK159" s="18"/>
      <c r="AL159" s="83" t="s">
        <v>161</v>
      </c>
      <c r="AM159" s="12"/>
      <c r="AN159" s="12"/>
      <c r="AO159" s="12"/>
      <c r="AP159" s="12"/>
      <c r="AQ159" s="12"/>
      <c r="AR159" s="12"/>
      <c r="AS159" s="12"/>
      <c r="AT159" s="12"/>
      <c r="AU159" s="12"/>
      <c r="AV159" s="18"/>
      <c r="AW159" s="178"/>
    </row>
    <row r="160">
      <c r="A160" s="178"/>
      <c r="B160" s="31"/>
      <c r="C160" s="32"/>
      <c r="D160" s="32"/>
      <c r="E160" s="32"/>
      <c r="F160" s="32"/>
      <c r="G160" s="32"/>
      <c r="H160" s="32"/>
      <c r="I160" s="32"/>
      <c r="J160" s="27"/>
      <c r="K160" s="31"/>
      <c r="L160" s="32"/>
      <c r="M160" s="32"/>
      <c r="N160" s="32"/>
      <c r="O160" s="32"/>
      <c r="P160" s="32"/>
      <c r="Q160" s="32"/>
      <c r="R160" s="32"/>
      <c r="S160" s="27"/>
      <c r="T160" s="31"/>
      <c r="U160" s="32"/>
      <c r="V160" s="32"/>
      <c r="W160" s="32"/>
      <c r="X160" s="32"/>
      <c r="Y160" s="32"/>
      <c r="Z160" s="32"/>
      <c r="AA160" s="32"/>
      <c r="AB160" s="27"/>
      <c r="AC160" s="31"/>
      <c r="AD160" s="32"/>
      <c r="AE160" s="32"/>
      <c r="AF160" s="32"/>
      <c r="AG160" s="32"/>
      <c r="AH160" s="32"/>
      <c r="AI160" s="32"/>
      <c r="AJ160" s="32"/>
      <c r="AK160" s="27"/>
      <c r="AL160" s="31"/>
      <c r="AM160" s="32"/>
      <c r="AN160" s="32"/>
      <c r="AO160" s="32"/>
      <c r="AP160" s="32"/>
      <c r="AQ160" s="32"/>
      <c r="AR160" s="32"/>
      <c r="AS160" s="32"/>
      <c r="AT160" s="32"/>
      <c r="AU160" s="32"/>
      <c r="AV160" s="27"/>
      <c r="AW160" s="178"/>
    </row>
    <row r="161">
      <c r="A161" s="178"/>
      <c r="B161" s="85" t="s">
        <v>389</v>
      </c>
      <c r="C161" s="12"/>
      <c r="D161" s="12"/>
      <c r="E161" s="12"/>
      <c r="F161" s="12"/>
      <c r="G161" s="12"/>
      <c r="H161" s="12"/>
      <c r="I161" s="12"/>
      <c r="J161" s="18"/>
      <c r="K161" s="65" t="s">
        <v>23</v>
      </c>
      <c r="L161" s="3"/>
      <c r="M161" s="3"/>
      <c r="N161" s="3"/>
      <c r="O161" s="3"/>
      <c r="P161" s="3"/>
      <c r="Q161" s="4"/>
      <c r="R161" s="16">
        <v>2.0</v>
      </c>
      <c r="S161" s="4"/>
      <c r="T161" s="65" t="s">
        <v>23</v>
      </c>
      <c r="U161" s="3"/>
      <c r="V161" s="3"/>
      <c r="W161" s="3"/>
      <c r="X161" s="3"/>
      <c r="Y161" s="3"/>
      <c r="Z161" s="4"/>
      <c r="AA161" s="16">
        <v>4.0</v>
      </c>
      <c r="AB161" s="4"/>
      <c r="AC161" s="65" t="s">
        <v>23</v>
      </c>
      <c r="AD161" s="3"/>
      <c r="AE161" s="3"/>
      <c r="AF161" s="3"/>
      <c r="AG161" s="3"/>
      <c r="AH161" s="3"/>
      <c r="AI161" s="4"/>
      <c r="AJ161" s="16">
        <v>3.0</v>
      </c>
      <c r="AK161" s="4"/>
      <c r="AL161" s="65" t="s">
        <v>23</v>
      </c>
      <c r="AM161" s="3"/>
      <c r="AN161" s="3"/>
      <c r="AO161" s="3"/>
      <c r="AP161" s="3"/>
      <c r="AQ161" s="3"/>
      <c r="AR161" s="3"/>
      <c r="AS161" s="4"/>
      <c r="AT161" s="16">
        <v>1.0</v>
      </c>
      <c r="AU161" s="3"/>
      <c r="AV161" s="4"/>
      <c r="AW161" s="178"/>
    </row>
    <row r="162">
      <c r="A162" s="178"/>
      <c r="B162" s="20"/>
      <c r="J162" s="19"/>
      <c r="K162" s="65" t="s">
        <v>29</v>
      </c>
      <c r="L162" s="3"/>
      <c r="M162" s="3"/>
      <c r="N162" s="3"/>
      <c r="O162" s="3"/>
      <c r="P162" s="3"/>
      <c r="Q162" s="4"/>
      <c r="R162" s="16">
        <v>2.0</v>
      </c>
      <c r="S162" s="4"/>
      <c r="T162" s="65" t="s">
        <v>26</v>
      </c>
      <c r="U162" s="3"/>
      <c r="V162" s="3"/>
      <c r="W162" s="3"/>
      <c r="X162" s="3"/>
      <c r="Y162" s="3"/>
      <c r="Z162" s="4"/>
      <c r="AA162" s="16">
        <v>1.0</v>
      </c>
      <c r="AB162" s="4"/>
      <c r="AC162" s="65" t="s">
        <v>26</v>
      </c>
      <c r="AD162" s="3"/>
      <c r="AE162" s="3"/>
      <c r="AF162" s="3"/>
      <c r="AG162" s="3"/>
      <c r="AH162" s="3"/>
      <c r="AI162" s="4"/>
      <c r="AJ162" s="16">
        <v>2.0</v>
      </c>
      <c r="AK162" s="4"/>
      <c r="AL162" s="65" t="s">
        <v>26</v>
      </c>
      <c r="AM162" s="3"/>
      <c r="AN162" s="3"/>
      <c r="AO162" s="3"/>
      <c r="AP162" s="3"/>
      <c r="AQ162" s="3"/>
      <c r="AR162" s="3"/>
      <c r="AS162" s="4"/>
      <c r="AT162" s="16">
        <v>2.0</v>
      </c>
      <c r="AU162" s="3"/>
      <c r="AV162" s="4"/>
      <c r="AW162" s="178"/>
    </row>
    <row r="163">
      <c r="A163" s="178"/>
      <c r="B163" s="20"/>
      <c r="J163" s="19"/>
      <c r="K163" s="65" t="s">
        <v>27</v>
      </c>
      <c r="L163" s="3"/>
      <c r="M163" s="3"/>
      <c r="N163" s="3"/>
      <c r="O163" s="3"/>
      <c r="P163" s="3"/>
      <c r="Q163" s="4"/>
      <c r="R163" s="16">
        <v>-2.0</v>
      </c>
      <c r="S163" s="4"/>
      <c r="T163" s="65" t="s">
        <v>29</v>
      </c>
      <c r="U163" s="3"/>
      <c r="V163" s="3"/>
      <c r="W163" s="3"/>
      <c r="X163" s="3"/>
      <c r="Y163" s="3"/>
      <c r="Z163" s="4"/>
      <c r="AA163" s="16">
        <v>3.0</v>
      </c>
      <c r="AB163" s="4"/>
      <c r="AC163" s="65" t="s">
        <v>29</v>
      </c>
      <c r="AD163" s="3"/>
      <c r="AE163" s="3"/>
      <c r="AF163" s="3"/>
      <c r="AG163" s="3"/>
      <c r="AH163" s="3"/>
      <c r="AI163" s="4"/>
      <c r="AJ163" s="16">
        <v>3.0</v>
      </c>
      <c r="AK163" s="4"/>
      <c r="AL163" s="65" t="s">
        <v>29</v>
      </c>
      <c r="AM163" s="3"/>
      <c r="AN163" s="3"/>
      <c r="AO163" s="3"/>
      <c r="AP163" s="3"/>
      <c r="AQ163" s="3"/>
      <c r="AR163" s="3"/>
      <c r="AS163" s="4"/>
      <c r="AT163" s="16">
        <v>2.0</v>
      </c>
      <c r="AU163" s="3"/>
      <c r="AV163" s="4"/>
      <c r="AW163" s="178"/>
    </row>
    <row r="164">
      <c r="A164" s="178"/>
      <c r="B164" s="20"/>
      <c r="J164" s="19"/>
      <c r="K164" s="65" t="s">
        <v>3</v>
      </c>
      <c r="L164" s="3"/>
      <c r="M164" s="3"/>
      <c r="N164" s="3"/>
      <c r="O164" s="3"/>
      <c r="P164" s="3"/>
      <c r="Q164" s="4"/>
      <c r="R164" s="16">
        <v>-1.0</v>
      </c>
      <c r="S164" s="4"/>
      <c r="T164" s="65" t="s">
        <v>27</v>
      </c>
      <c r="U164" s="3"/>
      <c r="V164" s="3"/>
      <c r="W164" s="3"/>
      <c r="X164" s="3"/>
      <c r="Y164" s="3"/>
      <c r="Z164" s="4"/>
      <c r="AA164" s="16">
        <v>-3.0</v>
      </c>
      <c r="AB164" s="4"/>
      <c r="AC164" s="65" t="s">
        <v>27</v>
      </c>
      <c r="AD164" s="3"/>
      <c r="AE164" s="3"/>
      <c r="AF164" s="3"/>
      <c r="AG164" s="3"/>
      <c r="AH164" s="3"/>
      <c r="AI164" s="4"/>
      <c r="AJ164" s="16">
        <v>-3.0</v>
      </c>
      <c r="AK164" s="4"/>
      <c r="AL164" s="65" t="s">
        <v>27</v>
      </c>
      <c r="AM164" s="3"/>
      <c r="AN164" s="3"/>
      <c r="AO164" s="3"/>
      <c r="AP164" s="3"/>
      <c r="AQ164" s="3"/>
      <c r="AR164" s="3"/>
      <c r="AS164" s="4"/>
      <c r="AT164" s="16">
        <v>-3.0</v>
      </c>
      <c r="AU164" s="3"/>
      <c r="AV164" s="4"/>
      <c r="AW164" s="178"/>
    </row>
    <row r="165">
      <c r="A165" s="178"/>
      <c r="B165" s="31"/>
      <c r="C165" s="32"/>
      <c r="D165" s="32"/>
      <c r="E165" s="32"/>
      <c r="F165" s="32"/>
      <c r="G165" s="32"/>
      <c r="H165" s="32"/>
      <c r="I165" s="32"/>
      <c r="J165" s="27"/>
      <c r="K165" s="65"/>
      <c r="L165" s="3"/>
      <c r="M165" s="3"/>
      <c r="N165" s="3"/>
      <c r="O165" s="3"/>
      <c r="P165" s="3"/>
      <c r="Q165" s="4"/>
      <c r="R165" s="16"/>
      <c r="S165" s="4"/>
      <c r="T165" s="65" t="s">
        <v>3</v>
      </c>
      <c r="U165" s="3"/>
      <c r="V165" s="3"/>
      <c r="W165" s="3"/>
      <c r="X165" s="3"/>
      <c r="Y165" s="3"/>
      <c r="Z165" s="4"/>
      <c r="AA165" s="16">
        <v>0.0</v>
      </c>
      <c r="AB165" s="4"/>
      <c r="AC165" s="65"/>
      <c r="AD165" s="3"/>
      <c r="AE165" s="3"/>
      <c r="AF165" s="3"/>
      <c r="AG165" s="3"/>
      <c r="AH165" s="3"/>
      <c r="AI165" s="4"/>
      <c r="AJ165" s="16"/>
      <c r="AK165" s="4"/>
      <c r="AL165" s="65"/>
      <c r="AM165" s="3"/>
      <c r="AN165" s="3"/>
      <c r="AO165" s="3"/>
      <c r="AP165" s="3"/>
      <c r="AQ165" s="3"/>
      <c r="AR165" s="3"/>
      <c r="AS165" s="4"/>
      <c r="AT165" s="16"/>
      <c r="AU165" s="3"/>
      <c r="AV165" s="4"/>
      <c r="AW165" s="178"/>
    </row>
    <row r="166">
      <c r="A166" s="178"/>
      <c r="B166" s="65" t="s">
        <v>390</v>
      </c>
      <c r="C166" s="3"/>
      <c r="D166" s="3"/>
      <c r="E166" s="3"/>
      <c r="F166" s="3"/>
      <c r="G166" s="3"/>
      <c r="H166" s="3"/>
      <c r="I166" s="3"/>
      <c r="J166" s="4"/>
      <c r="K166" s="65" t="s">
        <v>391</v>
      </c>
      <c r="L166" s="3"/>
      <c r="M166" s="3"/>
      <c r="N166" s="3"/>
      <c r="O166" s="3"/>
      <c r="P166" s="3"/>
      <c r="Q166" s="3"/>
      <c r="R166" s="3"/>
      <c r="S166" s="4"/>
      <c r="T166" s="65" t="s">
        <v>390</v>
      </c>
      <c r="U166" s="3"/>
      <c r="V166" s="3"/>
      <c r="W166" s="3"/>
      <c r="X166" s="3"/>
      <c r="Y166" s="3"/>
      <c r="Z166" s="3"/>
      <c r="AA166" s="3"/>
      <c r="AB166" s="4"/>
      <c r="AC166" s="65" t="s">
        <v>392</v>
      </c>
      <c r="AD166" s="3"/>
      <c r="AE166" s="3"/>
      <c r="AF166" s="3"/>
      <c r="AG166" s="3"/>
      <c r="AH166" s="3"/>
      <c r="AI166" s="3"/>
      <c r="AJ166" s="3"/>
      <c r="AK166" s="4"/>
      <c r="AL166" s="65" t="s">
        <v>390</v>
      </c>
      <c r="AM166" s="3"/>
      <c r="AN166" s="3"/>
      <c r="AO166" s="3"/>
      <c r="AP166" s="3"/>
      <c r="AQ166" s="3"/>
      <c r="AR166" s="3"/>
      <c r="AS166" s="3"/>
      <c r="AT166" s="3"/>
      <c r="AU166" s="3"/>
      <c r="AV166" s="4"/>
      <c r="AW166" s="178"/>
    </row>
    <row r="167">
      <c r="A167" s="178"/>
      <c r="B167" s="85" t="s">
        <v>393</v>
      </c>
      <c r="C167" s="12"/>
      <c r="D167" s="12"/>
      <c r="E167" s="12"/>
      <c r="F167" s="12"/>
      <c r="G167" s="12"/>
      <c r="H167" s="12"/>
      <c r="I167" s="12"/>
      <c r="J167" s="18"/>
      <c r="K167" s="85" t="s">
        <v>393</v>
      </c>
      <c r="L167" s="12"/>
      <c r="M167" s="12"/>
      <c r="N167" s="12"/>
      <c r="O167" s="12"/>
      <c r="P167" s="12"/>
      <c r="Q167" s="12"/>
      <c r="R167" s="12"/>
      <c r="S167" s="18"/>
      <c r="T167" s="183" t="s">
        <v>394</v>
      </c>
      <c r="U167" s="12"/>
      <c r="V167" s="12"/>
      <c r="W167" s="12"/>
      <c r="X167" s="12"/>
      <c r="Y167" s="12"/>
      <c r="Z167" s="12"/>
      <c r="AA167" s="12"/>
      <c r="AB167" s="18"/>
      <c r="AC167" s="85" t="s">
        <v>395</v>
      </c>
      <c r="AD167" s="12"/>
      <c r="AE167" s="12"/>
      <c r="AF167" s="12"/>
      <c r="AG167" s="12"/>
      <c r="AH167" s="12"/>
      <c r="AI167" s="12"/>
      <c r="AJ167" s="12"/>
      <c r="AK167" s="18"/>
      <c r="AL167" s="85" t="s">
        <v>396</v>
      </c>
      <c r="AM167" s="12"/>
      <c r="AN167" s="12"/>
      <c r="AO167" s="12"/>
      <c r="AP167" s="12"/>
      <c r="AQ167" s="12"/>
      <c r="AR167" s="12"/>
      <c r="AS167" s="12"/>
      <c r="AT167" s="12"/>
      <c r="AU167" s="12"/>
      <c r="AV167" s="18"/>
      <c r="AW167" s="178"/>
    </row>
    <row r="168">
      <c r="A168" s="178"/>
      <c r="B168" s="20"/>
      <c r="J168" s="19"/>
      <c r="K168" s="20"/>
      <c r="S168" s="19"/>
      <c r="T168" s="20"/>
      <c r="AB168" s="19"/>
      <c r="AC168" s="20"/>
      <c r="AK168" s="19"/>
      <c r="AL168" s="20"/>
      <c r="AV168" s="19"/>
      <c r="AW168" s="178"/>
    </row>
    <row r="169">
      <c r="A169" s="178"/>
      <c r="B169" s="20"/>
      <c r="J169" s="19"/>
      <c r="K169" s="20"/>
      <c r="S169" s="19"/>
      <c r="T169" s="20"/>
      <c r="AB169" s="19"/>
      <c r="AC169" s="20"/>
      <c r="AK169" s="19"/>
      <c r="AL169" s="20"/>
      <c r="AV169" s="19"/>
      <c r="AW169" s="178"/>
    </row>
    <row r="170">
      <c r="A170" s="178"/>
      <c r="B170" s="31"/>
      <c r="C170" s="32"/>
      <c r="D170" s="32"/>
      <c r="E170" s="32"/>
      <c r="F170" s="32"/>
      <c r="G170" s="32"/>
      <c r="H170" s="32"/>
      <c r="I170" s="32"/>
      <c r="J170" s="27"/>
      <c r="K170" s="31"/>
      <c r="L170" s="32"/>
      <c r="M170" s="32"/>
      <c r="N170" s="32"/>
      <c r="O170" s="32"/>
      <c r="P170" s="32"/>
      <c r="Q170" s="32"/>
      <c r="R170" s="32"/>
      <c r="S170" s="27"/>
      <c r="T170" s="31"/>
      <c r="U170" s="32"/>
      <c r="V170" s="32"/>
      <c r="W170" s="32"/>
      <c r="X170" s="32"/>
      <c r="Y170" s="32"/>
      <c r="Z170" s="32"/>
      <c r="AA170" s="32"/>
      <c r="AB170" s="27"/>
      <c r="AC170" s="31"/>
      <c r="AD170" s="32"/>
      <c r="AE170" s="32"/>
      <c r="AF170" s="32"/>
      <c r="AG170" s="32"/>
      <c r="AH170" s="32"/>
      <c r="AI170" s="32"/>
      <c r="AJ170" s="32"/>
      <c r="AK170" s="27"/>
      <c r="AL170" s="31"/>
      <c r="AM170" s="32"/>
      <c r="AN170" s="32"/>
      <c r="AO170" s="32"/>
      <c r="AP170" s="32"/>
      <c r="AQ170" s="32"/>
      <c r="AR170" s="32"/>
      <c r="AS170" s="32"/>
      <c r="AT170" s="32"/>
      <c r="AU170" s="32"/>
      <c r="AV170" s="27"/>
      <c r="AW170" s="178"/>
    </row>
    <row r="171">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row>
    <row r="172">
      <c r="A172" s="178"/>
      <c r="B172" s="179" t="s">
        <v>277</v>
      </c>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8"/>
      <c r="AW172" s="178"/>
    </row>
    <row r="173">
      <c r="A173" s="178"/>
      <c r="B173" s="31"/>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27"/>
      <c r="AW173" s="178"/>
    </row>
    <row r="174">
      <c r="A174" s="178"/>
      <c r="B174" s="34" t="s">
        <v>111</v>
      </c>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8"/>
      <c r="AW174" s="178"/>
    </row>
    <row r="175">
      <c r="A175" s="178"/>
      <c r="B175" s="31"/>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27"/>
      <c r="AW175" s="178"/>
    </row>
    <row r="176">
      <c r="A176" s="178"/>
      <c r="B176" s="83" t="s">
        <v>154</v>
      </c>
      <c r="C176" s="12"/>
      <c r="D176" s="12"/>
      <c r="E176" s="12"/>
      <c r="F176" s="12"/>
      <c r="G176" s="12"/>
      <c r="H176" s="12"/>
      <c r="I176" s="12"/>
      <c r="J176" s="18"/>
      <c r="K176" s="83" t="s">
        <v>386</v>
      </c>
      <c r="L176" s="12"/>
      <c r="M176" s="12"/>
      <c r="N176" s="12"/>
      <c r="O176" s="12"/>
      <c r="P176" s="12"/>
      <c r="Q176" s="12"/>
      <c r="R176" s="12"/>
      <c r="S176" s="18"/>
      <c r="T176" s="83" t="s">
        <v>387</v>
      </c>
      <c r="U176" s="12"/>
      <c r="V176" s="12"/>
      <c r="W176" s="12"/>
      <c r="X176" s="12"/>
      <c r="Y176" s="12"/>
      <c r="Z176" s="12"/>
      <c r="AA176" s="12"/>
      <c r="AB176" s="18"/>
      <c r="AC176" s="83" t="s">
        <v>388</v>
      </c>
      <c r="AD176" s="12"/>
      <c r="AE176" s="12"/>
      <c r="AF176" s="12"/>
      <c r="AG176" s="12"/>
      <c r="AH176" s="12"/>
      <c r="AI176" s="12"/>
      <c r="AJ176" s="12"/>
      <c r="AK176" s="18"/>
      <c r="AL176" s="83" t="s">
        <v>161</v>
      </c>
      <c r="AM176" s="12"/>
      <c r="AN176" s="12"/>
      <c r="AO176" s="12"/>
      <c r="AP176" s="12"/>
      <c r="AQ176" s="12"/>
      <c r="AR176" s="12"/>
      <c r="AS176" s="12"/>
      <c r="AT176" s="12"/>
      <c r="AU176" s="12"/>
      <c r="AV176" s="18"/>
      <c r="AW176" s="178"/>
    </row>
    <row r="177">
      <c r="A177" s="178"/>
      <c r="B177" s="31"/>
      <c r="C177" s="32"/>
      <c r="D177" s="32"/>
      <c r="E177" s="32"/>
      <c r="F177" s="32"/>
      <c r="G177" s="32"/>
      <c r="H177" s="32"/>
      <c r="I177" s="32"/>
      <c r="J177" s="27"/>
      <c r="K177" s="31"/>
      <c r="L177" s="32"/>
      <c r="M177" s="32"/>
      <c r="N177" s="32"/>
      <c r="O177" s="32"/>
      <c r="P177" s="32"/>
      <c r="Q177" s="32"/>
      <c r="R177" s="32"/>
      <c r="S177" s="27"/>
      <c r="T177" s="31"/>
      <c r="U177" s="32"/>
      <c r="V177" s="32"/>
      <c r="W177" s="32"/>
      <c r="X177" s="32"/>
      <c r="Y177" s="32"/>
      <c r="Z177" s="32"/>
      <c r="AA177" s="32"/>
      <c r="AB177" s="27"/>
      <c r="AC177" s="31"/>
      <c r="AD177" s="32"/>
      <c r="AE177" s="32"/>
      <c r="AF177" s="32"/>
      <c r="AG177" s="32"/>
      <c r="AH177" s="32"/>
      <c r="AI177" s="32"/>
      <c r="AJ177" s="32"/>
      <c r="AK177" s="27"/>
      <c r="AL177" s="31"/>
      <c r="AM177" s="32"/>
      <c r="AN177" s="32"/>
      <c r="AO177" s="32"/>
      <c r="AP177" s="32"/>
      <c r="AQ177" s="32"/>
      <c r="AR177" s="32"/>
      <c r="AS177" s="32"/>
      <c r="AT177" s="32"/>
      <c r="AU177" s="32"/>
      <c r="AV177" s="27"/>
      <c r="AW177" s="178"/>
    </row>
    <row r="178">
      <c r="A178" s="178"/>
      <c r="B178" s="85" t="s">
        <v>389</v>
      </c>
      <c r="C178" s="12"/>
      <c r="D178" s="12"/>
      <c r="E178" s="12"/>
      <c r="F178" s="12"/>
      <c r="G178" s="12"/>
      <c r="H178" s="12"/>
      <c r="I178" s="12"/>
      <c r="J178" s="18"/>
      <c r="K178" s="65" t="s">
        <v>23</v>
      </c>
      <c r="L178" s="3"/>
      <c r="M178" s="3"/>
      <c r="N178" s="3"/>
      <c r="O178" s="3"/>
      <c r="P178" s="3"/>
      <c r="Q178" s="4"/>
      <c r="R178" s="16">
        <v>2.0</v>
      </c>
      <c r="S178" s="4"/>
      <c r="T178" s="65" t="s">
        <v>23</v>
      </c>
      <c r="U178" s="3"/>
      <c r="V178" s="3"/>
      <c r="W178" s="3"/>
      <c r="X178" s="3"/>
      <c r="Y178" s="3"/>
      <c r="Z178" s="4"/>
      <c r="AA178" s="16">
        <v>4.0</v>
      </c>
      <c r="AB178" s="4"/>
      <c r="AC178" s="65" t="s">
        <v>23</v>
      </c>
      <c r="AD178" s="3"/>
      <c r="AE178" s="3"/>
      <c r="AF178" s="3"/>
      <c r="AG178" s="3"/>
      <c r="AH178" s="3"/>
      <c r="AI178" s="4"/>
      <c r="AJ178" s="16">
        <v>3.0</v>
      </c>
      <c r="AK178" s="4"/>
      <c r="AL178" s="65" t="s">
        <v>23</v>
      </c>
      <c r="AM178" s="3"/>
      <c r="AN178" s="3"/>
      <c r="AO178" s="3"/>
      <c r="AP178" s="3"/>
      <c r="AQ178" s="3"/>
      <c r="AR178" s="3"/>
      <c r="AS178" s="4"/>
      <c r="AT178" s="16">
        <v>1.0</v>
      </c>
      <c r="AU178" s="3"/>
      <c r="AV178" s="4"/>
      <c r="AW178" s="178"/>
    </row>
    <row r="179">
      <c r="A179" s="178"/>
      <c r="B179" s="20"/>
      <c r="J179" s="19"/>
      <c r="K179" s="65" t="s">
        <v>29</v>
      </c>
      <c r="L179" s="3"/>
      <c r="M179" s="3"/>
      <c r="N179" s="3"/>
      <c r="O179" s="3"/>
      <c r="P179" s="3"/>
      <c r="Q179" s="4"/>
      <c r="R179" s="16">
        <v>2.0</v>
      </c>
      <c r="S179" s="4"/>
      <c r="T179" s="65" t="s">
        <v>26</v>
      </c>
      <c r="U179" s="3"/>
      <c r="V179" s="3"/>
      <c r="W179" s="3"/>
      <c r="X179" s="3"/>
      <c r="Y179" s="3"/>
      <c r="Z179" s="4"/>
      <c r="AA179" s="16">
        <v>1.0</v>
      </c>
      <c r="AB179" s="4"/>
      <c r="AC179" s="65" t="s">
        <v>26</v>
      </c>
      <c r="AD179" s="3"/>
      <c r="AE179" s="3"/>
      <c r="AF179" s="3"/>
      <c r="AG179" s="3"/>
      <c r="AH179" s="3"/>
      <c r="AI179" s="4"/>
      <c r="AJ179" s="16">
        <v>2.0</v>
      </c>
      <c r="AK179" s="4"/>
      <c r="AL179" s="65" t="s">
        <v>26</v>
      </c>
      <c r="AM179" s="3"/>
      <c r="AN179" s="3"/>
      <c r="AO179" s="3"/>
      <c r="AP179" s="3"/>
      <c r="AQ179" s="3"/>
      <c r="AR179" s="3"/>
      <c r="AS179" s="4"/>
      <c r="AT179" s="16">
        <v>2.0</v>
      </c>
      <c r="AU179" s="3"/>
      <c r="AV179" s="4"/>
      <c r="AW179" s="178"/>
    </row>
    <row r="180">
      <c r="A180" s="178"/>
      <c r="B180" s="20"/>
      <c r="J180" s="19"/>
      <c r="K180" s="65" t="s">
        <v>27</v>
      </c>
      <c r="L180" s="3"/>
      <c r="M180" s="3"/>
      <c r="N180" s="3"/>
      <c r="O180" s="3"/>
      <c r="P180" s="3"/>
      <c r="Q180" s="4"/>
      <c r="R180" s="16">
        <v>-2.0</v>
      </c>
      <c r="S180" s="4"/>
      <c r="T180" s="65" t="s">
        <v>29</v>
      </c>
      <c r="U180" s="3"/>
      <c r="V180" s="3"/>
      <c r="W180" s="3"/>
      <c r="X180" s="3"/>
      <c r="Y180" s="3"/>
      <c r="Z180" s="4"/>
      <c r="AA180" s="16">
        <v>3.0</v>
      </c>
      <c r="AB180" s="4"/>
      <c r="AC180" s="65" t="s">
        <v>29</v>
      </c>
      <c r="AD180" s="3"/>
      <c r="AE180" s="3"/>
      <c r="AF180" s="3"/>
      <c r="AG180" s="3"/>
      <c r="AH180" s="3"/>
      <c r="AI180" s="4"/>
      <c r="AJ180" s="16">
        <v>3.0</v>
      </c>
      <c r="AK180" s="4"/>
      <c r="AL180" s="65" t="s">
        <v>29</v>
      </c>
      <c r="AM180" s="3"/>
      <c r="AN180" s="3"/>
      <c r="AO180" s="3"/>
      <c r="AP180" s="3"/>
      <c r="AQ180" s="3"/>
      <c r="AR180" s="3"/>
      <c r="AS180" s="4"/>
      <c r="AT180" s="16">
        <v>2.0</v>
      </c>
      <c r="AU180" s="3"/>
      <c r="AV180" s="4"/>
      <c r="AW180" s="178"/>
    </row>
    <row r="181">
      <c r="A181" s="178"/>
      <c r="B181" s="20"/>
      <c r="J181" s="19"/>
      <c r="K181" s="65" t="s">
        <v>3</v>
      </c>
      <c r="L181" s="3"/>
      <c r="M181" s="3"/>
      <c r="N181" s="3"/>
      <c r="O181" s="3"/>
      <c r="P181" s="3"/>
      <c r="Q181" s="4"/>
      <c r="R181" s="16">
        <v>-1.0</v>
      </c>
      <c r="S181" s="4"/>
      <c r="T181" s="65" t="s">
        <v>27</v>
      </c>
      <c r="U181" s="3"/>
      <c r="V181" s="3"/>
      <c r="W181" s="3"/>
      <c r="X181" s="3"/>
      <c r="Y181" s="3"/>
      <c r="Z181" s="4"/>
      <c r="AA181" s="16">
        <v>-3.0</v>
      </c>
      <c r="AB181" s="4"/>
      <c r="AC181" s="65" t="s">
        <v>27</v>
      </c>
      <c r="AD181" s="3"/>
      <c r="AE181" s="3"/>
      <c r="AF181" s="3"/>
      <c r="AG181" s="3"/>
      <c r="AH181" s="3"/>
      <c r="AI181" s="4"/>
      <c r="AJ181" s="16">
        <v>-3.0</v>
      </c>
      <c r="AK181" s="4"/>
      <c r="AL181" s="65" t="s">
        <v>27</v>
      </c>
      <c r="AM181" s="3"/>
      <c r="AN181" s="3"/>
      <c r="AO181" s="3"/>
      <c r="AP181" s="3"/>
      <c r="AQ181" s="3"/>
      <c r="AR181" s="3"/>
      <c r="AS181" s="4"/>
      <c r="AT181" s="16">
        <v>-3.0</v>
      </c>
      <c r="AU181" s="3"/>
      <c r="AV181" s="4"/>
      <c r="AW181" s="178"/>
    </row>
    <row r="182">
      <c r="A182" s="178"/>
      <c r="B182" s="31"/>
      <c r="C182" s="32"/>
      <c r="D182" s="32"/>
      <c r="E182" s="32"/>
      <c r="F182" s="32"/>
      <c r="G182" s="32"/>
      <c r="H182" s="32"/>
      <c r="I182" s="32"/>
      <c r="J182" s="27"/>
      <c r="K182" s="65"/>
      <c r="L182" s="3"/>
      <c r="M182" s="3"/>
      <c r="N182" s="3"/>
      <c r="O182" s="3"/>
      <c r="P182" s="3"/>
      <c r="Q182" s="4"/>
      <c r="R182" s="16"/>
      <c r="S182" s="4"/>
      <c r="T182" s="65" t="s">
        <v>3</v>
      </c>
      <c r="U182" s="3"/>
      <c r="V182" s="3"/>
      <c r="W182" s="3"/>
      <c r="X182" s="3"/>
      <c r="Y182" s="3"/>
      <c r="Z182" s="4"/>
      <c r="AA182" s="16">
        <v>0.0</v>
      </c>
      <c r="AB182" s="4"/>
      <c r="AC182" s="65"/>
      <c r="AD182" s="3"/>
      <c r="AE182" s="3"/>
      <c r="AF182" s="3"/>
      <c r="AG182" s="3"/>
      <c r="AH182" s="3"/>
      <c r="AI182" s="4"/>
      <c r="AJ182" s="16"/>
      <c r="AK182" s="4"/>
      <c r="AL182" s="65"/>
      <c r="AM182" s="3"/>
      <c r="AN182" s="3"/>
      <c r="AO182" s="3"/>
      <c r="AP182" s="3"/>
      <c r="AQ182" s="3"/>
      <c r="AR182" s="3"/>
      <c r="AS182" s="4"/>
      <c r="AT182" s="16"/>
      <c r="AU182" s="3"/>
      <c r="AV182" s="4"/>
      <c r="AW182" s="178"/>
    </row>
    <row r="183">
      <c r="A183" s="178"/>
      <c r="B183" s="65" t="s">
        <v>390</v>
      </c>
      <c r="C183" s="3"/>
      <c r="D183" s="3"/>
      <c r="E183" s="3"/>
      <c r="F183" s="3"/>
      <c r="G183" s="3"/>
      <c r="H183" s="3"/>
      <c r="I183" s="3"/>
      <c r="J183" s="4"/>
      <c r="K183" s="65" t="s">
        <v>391</v>
      </c>
      <c r="L183" s="3"/>
      <c r="M183" s="3"/>
      <c r="N183" s="3"/>
      <c r="O183" s="3"/>
      <c r="P183" s="3"/>
      <c r="Q183" s="3"/>
      <c r="R183" s="3"/>
      <c r="S183" s="4"/>
      <c r="T183" s="65" t="s">
        <v>390</v>
      </c>
      <c r="U183" s="3"/>
      <c r="V183" s="3"/>
      <c r="W183" s="3"/>
      <c r="X183" s="3"/>
      <c r="Y183" s="3"/>
      <c r="Z183" s="3"/>
      <c r="AA183" s="3"/>
      <c r="AB183" s="4"/>
      <c r="AC183" s="65" t="s">
        <v>392</v>
      </c>
      <c r="AD183" s="3"/>
      <c r="AE183" s="3"/>
      <c r="AF183" s="3"/>
      <c r="AG183" s="3"/>
      <c r="AH183" s="3"/>
      <c r="AI183" s="3"/>
      <c r="AJ183" s="3"/>
      <c r="AK183" s="4"/>
      <c r="AL183" s="65" t="s">
        <v>390</v>
      </c>
      <c r="AM183" s="3"/>
      <c r="AN183" s="3"/>
      <c r="AO183" s="3"/>
      <c r="AP183" s="3"/>
      <c r="AQ183" s="3"/>
      <c r="AR183" s="3"/>
      <c r="AS183" s="3"/>
      <c r="AT183" s="3"/>
      <c r="AU183" s="3"/>
      <c r="AV183" s="4"/>
      <c r="AW183" s="178"/>
    </row>
    <row r="184">
      <c r="A184" s="178"/>
      <c r="B184" s="85" t="s">
        <v>393</v>
      </c>
      <c r="C184" s="12"/>
      <c r="D184" s="12"/>
      <c r="E184" s="12"/>
      <c r="F184" s="12"/>
      <c r="G184" s="12"/>
      <c r="H184" s="12"/>
      <c r="I184" s="12"/>
      <c r="J184" s="18"/>
      <c r="K184" s="85" t="s">
        <v>393</v>
      </c>
      <c r="L184" s="12"/>
      <c r="M184" s="12"/>
      <c r="N184" s="12"/>
      <c r="O184" s="12"/>
      <c r="P184" s="12"/>
      <c r="Q184" s="12"/>
      <c r="R184" s="12"/>
      <c r="S184" s="18"/>
      <c r="T184" s="183" t="s">
        <v>394</v>
      </c>
      <c r="U184" s="12"/>
      <c r="V184" s="12"/>
      <c r="W184" s="12"/>
      <c r="X184" s="12"/>
      <c r="Y184" s="12"/>
      <c r="Z184" s="12"/>
      <c r="AA184" s="12"/>
      <c r="AB184" s="18"/>
      <c r="AC184" s="85" t="s">
        <v>395</v>
      </c>
      <c r="AD184" s="12"/>
      <c r="AE184" s="12"/>
      <c r="AF184" s="12"/>
      <c r="AG184" s="12"/>
      <c r="AH184" s="12"/>
      <c r="AI184" s="12"/>
      <c r="AJ184" s="12"/>
      <c r="AK184" s="18"/>
      <c r="AL184" s="85" t="s">
        <v>396</v>
      </c>
      <c r="AM184" s="12"/>
      <c r="AN184" s="12"/>
      <c r="AO184" s="12"/>
      <c r="AP184" s="12"/>
      <c r="AQ184" s="12"/>
      <c r="AR184" s="12"/>
      <c r="AS184" s="12"/>
      <c r="AT184" s="12"/>
      <c r="AU184" s="12"/>
      <c r="AV184" s="18"/>
      <c r="AW184" s="178"/>
    </row>
    <row r="185">
      <c r="A185" s="178"/>
      <c r="B185" s="20"/>
      <c r="J185" s="19"/>
      <c r="K185" s="20"/>
      <c r="S185" s="19"/>
      <c r="T185" s="20"/>
      <c r="AB185" s="19"/>
      <c r="AC185" s="20"/>
      <c r="AK185" s="19"/>
      <c r="AL185" s="20"/>
      <c r="AV185" s="19"/>
      <c r="AW185" s="178"/>
    </row>
    <row r="186">
      <c r="A186" s="178"/>
      <c r="B186" s="20"/>
      <c r="J186" s="19"/>
      <c r="K186" s="20"/>
      <c r="S186" s="19"/>
      <c r="T186" s="20"/>
      <c r="AB186" s="19"/>
      <c r="AC186" s="20"/>
      <c r="AK186" s="19"/>
      <c r="AL186" s="20"/>
      <c r="AV186" s="19"/>
      <c r="AW186" s="178"/>
    </row>
    <row r="187">
      <c r="A187" s="178"/>
      <c r="B187" s="31"/>
      <c r="C187" s="32"/>
      <c r="D187" s="32"/>
      <c r="E187" s="32"/>
      <c r="F187" s="32"/>
      <c r="G187" s="32"/>
      <c r="H187" s="32"/>
      <c r="I187" s="32"/>
      <c r="J187" s="27"/>
      <c r="K187" s="31"/>
      <c r="L187" s="32"/>
      <c r="M187" s="32"/>
      <c r="N187" s="32"/>
      <c r="O187" s="32"/>
      <c r="P187" s="32"/>
      <c r="Q187" s="32"/>
      <c r="R187" s="32"/>
      <c r="S187" s="27"/>
      <c r="T187" s="31"/>
      <c r="U187" s="32"/>
      <c r="V187" s="32"/>
      <c r="W187" s="32"/>
      <c r="X187" s="32"/>
      <c r="Y187" s="32"/>
      <c r="Z187" s="32"/>
      <c r="AA187" s="32"/>
      <c r="AB187" s="27"/>
      <c r="AC187" s="31"/>
      <c r="AD187" s="32"/>
      <c r="AE187" s="32"/>
      <c r="AF187" s="32"/>
      <c r="AG187" s="32"/>
      <c r="AH187" s="32"/>
      <c r="AI187" s="32"/>
      <c r="AJ187" s="32"/>
      <c r="AK187" s="27"/>
      <c r="AL187" s="31"/>
      <c r="AM187" s="32"/>
      <c r="AN187" s="32"/>
      <c r="AO187" s="32"/>
      <c r="AP187" s="32"/>
      <c r="AQ187" s="32"/>
      <c r="AR187" s="32"/>
      <c r="AS187" s="32"/>
      <c r="AT187" s="32"/>
      <c r="AU187" s="32"/>
      <c r="AV187" s="27"/>
      <c r="AW187" s="178"/>
    </row>
    <row r="188">
      <c r="A188" s="178"/>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row>
    <row r="189">
      <c r="A189" s="178"/>
      <c r="B189" s="178"/>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row>
    <row r="190">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row>
    <row r="191">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row>
    <row r="192">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8"/>
      <c r="AN192" s="178"/>
      <c r="AO192" s="178"/>
      <c r="AP192" s="178"/>
      <c r="AQ192" s="178"/>
      <c r="AR192" s="178"/>
      <c r="AS192" s="178"/>
      <c r="AT192" s="178"/>
      <c r="AU192" s="178"/>
      <c r="AV192" s="178"/>
      <c r="AW192" s="178"/>
    </row>
    <row r="193">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8"/>
      <c r="AL193" s="178"/>
      <c r="AM193" s="178"/>
      <c r="AN193" s="178"/>
      <c r="AO193" s="178"/>
      <c r="AP193" s="178"/>
      <c r="AQ193" s="178"/>
      <c r="AR193" s="178"/>
      <c r="AS193" s="178"/>
      <c r="AT193" s="178"/>
      <c r="AU193" s="178"/>
      <c r="AV193" s="178"/>
      <c r="AW193" s="178"/>
    </row>
    <row r="194">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c r="AN194" s="178"/>
      <c r="AO194" s="178"/>
      <c r="AP194" s="178"/>
      <c r="AQ194" s="178"/>
      <c r="AR194" s="178"/>
      <c r="AS194" s="178"/>
      <c r="AT194" s="178"/>
      <c r="AU194" s="178"/>
      <c r="AV194" s="178"/>
      <c r="AW194" s="178"/>
    </row>
    <row r="195">
      <c r="A195" s="178"/>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8"/>
      <c r="AL195" s="178"/>
      <c r="AM195" s="178"/>
      <c r="AN195" s="178"/>
      <c r="AO195" s="178"/>
      <c r="AP195" s="178"/>
      <c r="AQ195" s="178"/>
      <c r="AR195" s="178"/>
      <c r="AS195" s="178"/>
      <c r="AT195" s="178"/>
      <c r="AU195" s="178"/>
      <c r="AV195" s="178"/>
      <c r="AW195" s="178"/>
    </row>
    <row r="196">
      <c r="A196" s="178"/>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8"/>
      <c r="AN196" s="178"/>
      <c r="AO196" s="178"/>
      <c r="AP196" s="178"/>
      <c r="AQ196" s="178"/>
      <c r="AR196" s="178"/>
      <c r="AS196" s="178"/>
      <c r="AT196" s="178"/>
      <c r="AU196" s="178"/>
      <c r="AV196" s="178"/>
      <c r="AW196" s="178"/>
    </row>
    <row r="197">
      <c r="A197" s="178"/>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row>
    <row r="198">
      <c r="A198" s="178"/>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8"/>
      <c r="AR198" s="178"/>
      <c r="AS198" s="178"/>
      <c r="AT198" s="178"/>
      <c r="AU198" s="178"/>
      <c r="AV198" s="178"/>
      <c r="AW198" s="178"/>
    </row>
    <row r="199">
      <c r="A199" s="178"/>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row>
    <row r="200">
      <c r="A200" s="178"/>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row>
    <row r="201">
      <c r="A201" s="178"/>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c r="AN201" s="178"/>
      <c r="AO201" s="178"/>
      <c r="AP201" s="178"/>
      <c r="AQ201" s="178"/>
      <c r="AR201" s="178"/>
      <c r="AS201" s="178"/>
      <c r="AT201" s="178"/>
      <c r="AU201" s="178"/>
      <c r="AV201" s="178"/>
      <c r="AW201" s="178"/>
    </row>
    <row r="202">
      <c r="A202" s="178"/>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8"/>
      <c r="AL202" s="178"/>
      <c r="AM202" s="178"/>
      <c r="AN202" s="178"/>
      <c r="AO202" s="178"/>
      <c r="AP202" s="178"/>
      <c r="AQ202" s="178"/>
      <c r="AR202" s="178"/>
      <c r="AS202" s="178"/>
      <c r="AT202" s="178"/>
      <c r="AU202" s="178"/>
      <c r="AV202" s="178"/>
      <c r="AW202" s="178"/>
    </row>
    <row r="203">
      <c r="A203" s="178"/>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8"/>
      <c r="AL203" s="178"/>
      <c r="AM203" s="178"/>
      <c r="AN203" s="178"/>
      <c r="AO203" s="178"/>
      <c r="AP203" s="178"/>
      <c r="AQ203" s="178"/>
      <c r="AR203" s="178"/>
      <c r="AS203" s="178"/>
      <c r="AT203" s="178"/>
      <c r="AU203" s="178"/>
      <c r="AV203" s="178"/>
      <c r="AW203" s="178"/>
    </row>
    <row r="204">
      <c r="A204" s="178"/>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8"/>
      <c r="AL204" s="178"/>
      <c r="AM204" s="178"/>
      <c r="AN204" s="178"/>
      <c r="AO204" s="178"/>
      <c r="AP204" s="178"/>
      <c r="AQ204" s="178"/>
      <c r="AR204" s="178"/>
      <c r="AS204" s="178"/>
      <c r="AT204" s="178"/>
      <c r="AU204" s="178"/>
      <c r="AV204" s="178"/>
      <c r="AW204" s="178"/>
    </row>
    <row r="205">
      <c r="A205" s="178"/>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row>
    <row r="206">
      <c r="A206" s="178"/>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8"/>
      <c r="AR206" s="178"/>
      <c r="AS206" s="178"/>
      <c r="AT206" s="178"/>
      <c r="AU206" s="178"/>
      <c r="AV206" s="178"/>
      <c r="AW206" s="178"/>
    </row>
    <row r="207">
      <c r="A207" s="178"/>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row>
    <row r="208">
      <c r="A208" s="178"/>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c r="AL208" s="178"/>
      <c r="AM208" s="178"/>
      <c r="AN208" s="178"/>
      <c r="AO208" s="178"/>
      <c r="AP208" s="178"/>
      <c r="AQ208" s="178"/>
      <c r="AR208" s="178"/>
      <c r="AS208" s="178"/>
      <c r="AT208" s="178"/>
      <c r="AU208" s="178"/>
      <c r="AV208" s="178"/>
      <c r="AW208" s="178"/>
    </row>
    <row r="209">
      <c r="A209" s="178"/>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c r="AN209" s="178"/>
      <c r="AO209" s="178"/>
      <c r="AP209" s="178"/>
      <c r="AQ209" s="178"/>
      <c r="AR209" s="178"/>
      <c r="AS209" s="178"/>
      <c r="AT209" s="178"/>
      <c r="AU209" s="178"/>
      <c r="AV209" s="178"/>
      <c r="AW209" s="178"/>
    </row>
    <row r="210">
      <c r="A210" s="178"/>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c r="AL210" s="178"/>
      <c r="AM210" s="178"/>
      <c r="AN210" s="178"/>
      <c r="AO210" s="178"/>
      <c r="AP210" s="178"/>
      <c r="AQ210" s="178"/>
      <c r="AR210" s="178"/>
      <c r="AS210" s="178"/>
      <c r="AT210" s="178"/>
      <c r="AU210" s="178"/>
      <c r="AV210" s="178"/>
      <c r="AW210" s="178"/>
    </row>
    <row r="211">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78"/>
      <c r="AW211" s="178"/>
    </row>
    <row r="212">
      <c r="A212" s="178"/>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8"/>
      <c r="AN212" s="178"/>
      <c r="AO212" s="178"/>
      <c r="AP212" s="178"/>
      <c r="AQ212" s="178"/>
      <c r="AR212" s="178"/>
      <c r="AS212" s="178"/>
      <c r="AT212" s="178"/>
      <c r="AU212" s="178"/>
      <c r="AV212" s="178"/>
      <c r="AW212" s="178"/>
    </row>
    <row r="213">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row>
    <row r="214">
      <c r="A214" s="178"/>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row>
    <row r="215">
      <c r="A215" s="178"/>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c r="AL215" s="178"/>
      <c r="AM215" s="178"/>
      <c r="AN215" s="178"/>
      <c r="AO215" s="178"/>
      <c r="AP215" s="178"/>
      <c r="AQ215" s="178"/>
      <c r="AR215" s="178"/>
      <c r="AS215" s="178"/>
      <c r="AT215" s="178"/>
      <c r="AU215" s="178"/>
      <c r="AV215" s="178"/>
      <c r="AW215" s="178"/>
    </row>
    <row r="216">
      <c r="A216" s="178"/>
      <c r="B216" s="178"/>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8"/>
      <c r="AL216" s="178"/>
      <c r="AM216" s="178"/>
      <c r="AN216" s="178"/>
      <c r="AO216" s="178"/>
      <c r="AP216" s="178"/>
      <c r="AQ216" s="178"/>
      <c r="AR216" s="178"/>
      <c r="AS216" s="178"/>
      <c r="AT216" s="178"/>
      <c r="AU216" s="178"/>
      <c r="AV216" s="178"/>
      <c r="AW216" s="178"/>
    </row>
    <row r="217">
      <c r="A217" s="178"/>
      <c r="B217" s="178"/>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c r="AN217" s="178"/>
      <c r="AO217" s="178"/>
      <c r="AP217" s="178"/>
      <c r="AQ217" s="178"/>
      <c r="AR217" s="178"/>
      <c r="AS217" s="178"/>
      <c r="AT217" s="178"/>
      <c r="AU217" s="178"/>
      <c r="AV217" s="178"/>
      <c r="AW217" s="178"/>
    </row>
    <row r="218">
      <c r="A218" s="178"/>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c r="AH218" s="178"/>
      <c r="AI218" s="178"/>
      <c r="AJ218" s="178"/>
      <c r="AK218" s="178"/>
      <c r="AL218" s="178"/>
      <c r="AM218" s="178"/>
      <c r="AN218" s="178"/>
      <c r="AO218" s="178"/>
      <c r="AP218" s="178"/>
      <c r="AQ218" s="178"/>
      <c r="AR218" s="178"/>
      <c r="AS218" s="178"/>
      <c r="AT218" s="178"/>
      <c r="AU218" s="178"/>
      <c r="AV218" s="178"/>
      <c r="AW218" s="178"/>
    </row>
    <row r="219">
      <c r="A219" s="178"/>
      <c r="B219" s="178"/>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8"/>
      <c r="AL219" s="178"/>
      <c r="AM219" s="178"/>
      <c r="AN219" s="178"/>
      <c r="AO219" s="178"/>
      <c r="AP219" s="178"/>
      <c r="AQ219" s="178"/>
      <c r="AR219" s="178"/>
      <c r="AS219" s="178"/>
      <c r="AT219" s="178"/>
      <c r="AU219" s="178"/>
      <c r="AV219" s="178"/>
      <c r="AW219" s="178"/>
    </row>
    <row r="220">
      <c r="A220" s="178"/>
      <c r="B220" s="178"/>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row>
    <row r="221">
      <c r="A221" s="178"/>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c r="AN221" s="178"/>
      <c r="AO221" s="178"/>
      <c r="AP221" s="178"/>
      <c r="AQ221" s="178"/>
      <c r="AR221" s="178"/>
      <c r="AS221" s="178"/>
      <c r="AT221" s="178"/>
      <c r="AU221" s="178"/>
      <c r="AV221" s="178"/>
      <c r="AW221" s="178"/>
    </row>
    <row r="222">
      <c r="A222" s="178"/>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8"/>
      <c r="AL222" s="178"/>
      <c r="AM222" s="178"/>
      <c r="AN222" s="178"/>
      <c r="AO222" s="178"/>
      <c r="AP222" s="178"/>
      <c r="AQ222" s="178"/>
      <c r="AR222" s="178"/>
      <c r="AS222" s="178"/>
      <c r="AT222" s="178"/>
      <c r="AU222" s="178"/>
      <c r="AV222" s="178"/>
      <c r="AW222" s="178"/>
    </row>
    <row r="223">
      <c r="A223" s="178"/>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8"/>
      <c r="AL223" s="178"/>
      <c r="AM223" s="178"/>
      <c r="AN223" s="178"/>
      <c r="AO223" s="178"/>
      <c r="AP223" s="178"/>
      <c r="AQ223" s="178"/>
      <c r="AR223" s="178"/>
      <c r="AS223" s="178"/>
      <c r="AT223" s="178"/>
      <c r="AU223" s="178"/>
      <c r="AV223" s="178"/>
      <c r="AW223" s="178"/>
    </row>
    <row r="224">
      <c r="A224" s="178"/>
      <c r="B224" s="178"/>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8"/>
      <c r="AL224" s="178"/>
      <c r="AM224" s="178"/>
      <c r="AN224" s="178"/>
      <c r="AO224" s="178"/>
      <c r="AP224" s="178"/>
      <c r="AQ224" s="178"/>
      <c r="AR224" s="178"/>
      <c r="AS224" s="178"/>
      <c r="AT224" s="178"/>
      <c r="AU224" s="178"/>
      <c r="AV224" s="178"/>
      <c r="AW224" s="178"/>
    </row>
    <row r="225">
      <c r="A225" s="178"/>
      <c r="B225" s="178"/>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8"/>
      <c r="AL225" s="178"/>
      <c r="AM225" s="178"/>
      <c r="AN225" s="178"/>
      <c r="AO225" s="178"/>
      <c r="AP225" s="178"/>
      <c r="AQ225" s="178"/>
      <c r="AR225" s="178"/>
      <c r="AS225" s="178"/>
      <c r="AT225" s="178"/>
      <c r="AU225" s="178"/>
      <c r="AV225" s="178"/>
      <c r="AW225" s="178"/>
    </row>
    <row r="226">
      <c r="A226" s="178"/>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8"/>
      <c r="AL226" s="178"/>
      <c r="AM226" s="178"/>
      <c r="AN226" s="178"/>
      <c r="AO226" s="178"/>
      <c r="AP226" s="178"/>
      <c r="AQ226" s="178"/>
      <c r="AR226" s="178"/>
      <c r="AS226" s="178"/>
      <c r="AT226" s="178"/>
      <c r="AU226" s="178"/>
      <c r="AV226" s="178"/>
      <c r="AW226" s="178"/>
    </row>
    <row r="227">
      <c r="A227" s="178"/>
      <c r="B227" s="178"/>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row>
    <row r="228">
      <c r="A228" s="178"/>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c r="AP228" s="178"/>
      <c r="AQ228" s="178"/>
      <c r="AR228" s="178"/>
      <c r="AS228" s="178"/>
      <c r="AT228" s="178"/>
      <c r="AU228" s="178"/>
      <c r="AV228" s="178"/>
      <c r="AW228" s="178"/>
    </row>
    <row r="229">
      <c r="A229" s="178"/>
      <c r="B229" s="178"/>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8"/>
      <c r="AL229" s="178"/>
      <c r="AM229" s="178"/>
      <c r="AN229" s="178"/>
      <c r="AO229" s="178"/>
      <c r="AP229" s="178"/>
      <c r="AQ229" s="178"/>
      <c r="AR229" s="178"/>
      <c r="AS229" s="178"/>
      <c r="AT229" s="178"/>
      <c r="AU229" s="178"/>
      <c r="AV229" s="178"/>
      <c r="AW229" s="178"/>
    </row>
    <row r="230">
      <c r="A230" s="178"/>
      <c r="B230" s="178"/>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8"/>
      <c r="AL230" s="178"/>
      <c r="AM230" s="178"/>
      <c r="AN230" s="178"/>
      <c r="AO230" s="178"/>
      <c r="AP230" s="178"/>
      <c r="AQ230" s="178"/>
      <c r="AR230" s="178"/>
      <c r="AS230" s="178"/>
      <c r="AT230" s="178"/>
      <c r="AU230" s="178"/>
      <c r="AV230" s="178"/>
      <c r="AW230" s="178"/>
    </row>
    <row r="231">
      <c r="A231" s="178"/>
      <c r="B231" s="178"/>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row>
    <row r="232">
      <c r="A232" s="178"/>
      <c r="B232" s="178"/>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row>
    <row r="233">
      <c r="A233" s="178"/>
      <c r="B233" s="178"/>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8"/>
      <c r="AL233" s="178"/>
      <c r="AM233" s="178"/>
      <c r="AN233" s="178"/>
      <c r="AO233" s="178"/>
      <c r="AP233" s="178"/>
      <c r="AQ233" s="178"/>
      <c r="AR233" s="178"/>
      <c r="AS233" s="178"/>
      <c r="AT233" s="178"/>
      <c r="AU233" s="178"/>
      <c r="AV233" s="178"/>
      <c r="AW233" s="178"/>
    </row>
    <row r="234">
      <c r="A234" s="178"/>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c r="AA234" s="178"/>
      <c r="AB234" s="178"/>
      <c r="AC234" s="178"/>
      <c r="AD234" s="178"/>
      <c r="AE234" s="178"/>
      <c r="AF234" s="178"/>
      <c r="AG234" s="178"/>
      <c r="AH234" s="178"/>
      <c r="AI234" s="178"/>
      <c r="AJ234" s="178"/>
      <c r="AK234" s="178"/>
      <c r="AL234" s="178"/>
      <c r="AM234" s="178"/>
      <c r="AN234" s="178"/>
      <c r="AO234" s="178"/>
      <c r="AP234" s="178"/>
      <c r="AQ234" s="178"/>
      <c r="AR234" s="178"/>
      <c r="AS234" s="178"/>
      <c r="AT234" s="178"/>
      <c r="AU234" s="178"/>
      <c r="AV234" s="178"/>
      <c r="AW234" s="178"/>
    </row>
    <row r="235">
      <c r="A235" s="178"/>
      <c r="B235" s="178"/>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c r="AH235" s="178"/>
      <c r="AI235" s="178"/>
      <c r="AJ235" s="178"/>
      <c r="AK235" s="178"/>
      <c r="AL235" s="178"/>
      <c r="AM235" s="178"/>
      <c r="AN235" s="178"/>
      <c r="AO235" s="178"/>
      <c r="AP235" s="178"/>
      <c r="AQ235" s="178"/>
      <c r="AR235" s="178"/>
      <c r="AS235" s="178"/>
      <c r="AT235" s="178"/>
      <c r="AU235" s="178"/>
      <c r="AV235" s="178"/>
      <c r="AW235" s="178"/>
    </row>
    <row r="236">
      <c r="A236" s="178"/>
      <c r="B236" s="178"/>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78"/>
      <c r="AL236" s="178"/>
      <c r="AM236" s="178"/>
      <c r="AN236" s="178"/>
      <c r="AO236" s="178"/>
      <c r="AP236" s="178"/>
      <c r="AQ236" s="178"/>
      <c r="AR236" s="178"/>
      <c r="AS236" s="178"/>
      <c r="AT236" s="178"/>
      <c r="AU236" s="178"/>
      <c r="AV236" s="178"/>
      <c r="AW236" s="178"/>
    </row>
    <row r="237">
      <c r="A237" s="178"/>
      <c r="B237" s="178"/>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8"/>
      <c r="AL237" s="178"/>
      <c r="AM237" s="178"/>
      <c r="AN237" s="178"/>
      <c r="AO237" s="178"/>
      <c r="AP237" s="178"/>
      <c r="AQ237" s="178"/>
      <c r="AR237" s="178"/>
      <c r="AS237" s="178"/>
      <c r="AT237" s="178"/>
      <c r="AU237" s="178"/>
      <c r="AV237" s="178"/>
      <c r="AW237" s="178"/>
    </row>
    <row r="238">
      <c r="A238" s="178"/>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8"/>
      <c r="AL238" s="178"/>
      <c r="AM238" s="178"/>
      <c r="AN238" s="178"/>
      <c r="AO238" s="178"/>
      <c r="AP238" s="178"/>
      <c r="AQ238" s="178"/>
      <c r="AR238" s="178"/>
      <c r="AS238" s="178"/>
      <c r="AT238" s="178"/>
      <c r="AU238" s="178"/>
      <c r="AV238" s="178"/>
      <c r="AW238" s="178"/>
    </row>
    <row r="239">
      <c r="A239" s="178"/>
      <c r="B239" s="178"/>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8"/>
      <c r="AL239" s="178"/>
      <c r="AM239" s="178"/>
      <c r="AN239" s="178"/>
      <c r="AO239" s="178"/>
      <c r="AP239" s="178"/>
      <c r="AQ239" s="178"/>
      <c r="AR239" s="178"/>
      <c r="AS239" s="178"/>
      <c r="AT239" s="178"/>
      <c r="AU239" s="178"/>
      <c r="AV239" s="178"/>
      <c r="AW239" s="178"/>
    </row>
    <row r="240">
      <c r="A240" s="178"/>
      <c r="B240" s="178"/>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row>
    <row r="241">
      <c r="A241" s="178"/>
      <c r="B241" s="178"/>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8"/>
      <c r="AL241" s="178"/>
      <c r="AM241" s="178"/>
      <c r="AN241" s="178"/>
      <c r="AO241" s="178"/>
      <c r="AP241" s="178"/>
      <c r="AQ241" s="178"/>
      <c r="AR241" s="178"/>
      <c r="AS241" s="178"/>
      <c r="AT241" s="178"/>
      <c r="AU241" s="178"/>
      <c r="AV241" s="178"/>
      <c r="AW241" s="178"/>
    </row>
    <row r="242">
      <c r="A242" s="178"/>
      <c r="B242" s="178"/>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8"/>
      <c r="AL242" s="178"/>
      <c r="AM242" s="178"/>
      <c r="AN242" s="178"/>
      <c r="AO242" s="178"/>
      <c r="AP242" s="178"/>
      <c r="AQ242" s="178"/>
      <c r="AR242" s="178"/>
      <c r="AS242" s="178"/>
      <c r="AT242" s="178"/>
      <c r="AU242" s="178"/>
      <c r="AV242" s="178"/>
      <c r="AW242" s="178"/>
    </row>
    <row r="243">
      <c r="A243" s="178"/>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G243" s="178"/>
      <c r="AH243" s="178"/>
      <c r="AI243" s="178"/>
      <c r="AJ243" s="178"/>
      <c r="AK243" s="178"/>
      <c r="AL243" s="178"/>
      <c r="AM243" s="178"/>
      <c r="AN243" s="178"/>
      <c r="AO243" s="178"/>
      <c r="AP243" s="178"/>
      <c r="AQ243" s="178"/>
      <c r="AR243" s="178"/>
      <c r="AS243" s="178"/>
      <c r="AT243" s="178"/>
      <c r="AU243" s="178"/>
      <c r="AV243" s="178"/>
      <c r="AW243" s="178"/>
    </row>
    <row r="244">
      <c r="A244" s="178"/>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8"/>
      <c r="AL244" s="178"/>
      <c r="AM244" s="178"/>
      <c r="AN244" s="178"/>
      <c r="AO244" s="178"/>
      <c r="AP244" s="178"/>
      <c r="AQ244" s="178"/>
      <c r="AR244" s="178"/>
      <c r="AS244" s="178"/>
      <c r="AT244" s="178"/>
      <c r="AU244" s="178"/>
      <c r="AV244" s="178"/>
      <c r="AW244" s="178"/>
    </row>
    <row r="245">
      <c r="A245" s="178"/>
      <c r="B245" s="178"/>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8"/>
      <c r="AL245" s="178"/>
      <c r="AM245" s="178"/>
      <c r="AN245" s="178"/>
      <c r="AO245" s="178"/>
      <c r="AP245" s="178"/>
      <c r="AQ245" s="178"/>
      <c r="AR245" s="178"/>
      <c r="AS245" s="178"/>
      <c r="AT245" s="178"/>
      <c r="AU245" s="178"/>
      <c r="AV245" s="178"/>
      <c r="AW245" s="178"/>
    </row>
    <row r="246">
      <c r="A246" s="178"/>
      <c r="B246" s="178"/>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8"/>
      <c r="AL246" s="178"/>
      <c r="AM246" s="178"/>
      <c r="AN246" s="178"/>
      <c r="AO246" s="178"/>
      <c r="AP246" s="178"/>
      <c r="AQ246" s="178"/>
      <c r="AR246" s="178"/>
      <c r="AS246" s="178"/>
      <c r="AT246" s="178"/>
      <c r="AU246" s="178"/>
      <c r="AV246" s="178"/>
      <c r="AW246" s="178"/>
    </row>
    <row r="247">
      <c r="A247" s="178"/>
      <c r="B247" s="178"/>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row>
    <row r="248">
      <c r="A248" s="178"/>
      <c r="B248" s="178"/>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row>
    <row r="2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8"/>
      <c r="AL249" s="178"/>
      <c r="AM249" s="178"/>
      <c r="AN249" s="178"/>
      <c r="AO249" s="178"/>
      <c r="AP249" s="178"/>
      <c r="AQ249" s="178"/>
      <c r="AR249" s="178"/>
      <c r="AS249" s="178"/>
      <c r="AT249" s="178"/>
      <c r="AU249" s="178"/>
      <c r="AV249" s="178"/>
      <c r="AW249" s="178"/>
    </row>
    <row r="250">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row>
    <row r="251">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row>
    <row r="252">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c r="AK252" s="178"/>
      <c r="AL252" s="178"/>
      <c r="AM252" s="178"/>
      <c r="AN252" s="178"/>
      <c r="AO252" s="178"/>
      <c r="AP252" s="178"/>
      <c r="AQ252" s="178"/>
      <c r="AR252" s="178"/>
      <c r="AS252" s="178"/>
      <c r="AT252" s="178"/>
      <c r="AU252" s="178"/>
      <c r="AV252" s="178"/>
      <c r="AW252" s="178"/>
    </row>
    <row r="253">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row>
    <row r="254">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c r="AK254" s="178"/>
      <c r="AL254" s="178"/>
      <c r="AM254" s="178"/>
      <c r="AN254" s="178"/>
      <c r="AO254" s="178"/>
      <c r="AP254" s="178"/>
      <c r="AQ254" s="178"/>
      <c r="AR254" s="178"/>
      <c r="AS254" s="178"/>
      <c r="AT254" s="178"/>
      <c r="AU254" s="178"/>
      <c r="AV254" s="178"/>
      <c r="AW254" s="178"/>
    </row>
    <row r="255">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8"/>
      <c r="AL255" s="178"/>
      <c r="AM255" s="178"/>
      <c r="AN255" s="178"/>
      <c r="AO255" s="178"/>
      <c r="AP255" s="178"/>
      <c r="AQ255" s="178"/>
      <c r="AR255" s="178"/>
      <c r="AS255" s="178"/>
      <c r="AT255" s="178"/>
      <c r="AU255" s="178"/>
      <c r="AV255" s="178"/>
      <c r="AW255" s="178"/>
    </row>
    <row r="256">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8"/>
      <c r="AL256" s="178"/>
      <c r="AM256" s="178"/>
      <c r="AN256" s="178"/>
      <c r="AO256" s="178"/>
      <c r="AP256" s="178"/>
      <c r="AQ256" s="178"/>
      <c r="AR256" s="178"/>
      <c r="AS256" s="178"/>
      <c r="AT256" s="178"/>
      <c r="AU256" s="178"/>
      <c r="AV256" s="178"/>
      <c r="AW256" s="178"/>
    </row>
    <row r="257">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c r="AK257" s="178"/>
      <c r="AL257" s="178"/>
      <c r="AM257" s="178"/>
      <c r="AN257" s="178"/>
      <c r="AO257" s="178"/>
      <c r="AP257" s="178"/>
      <c r="AQ257" s="178"/>
      <c r="AR257" s="178"/>
      <c r="AS257" s="178"/>
      <c r="AT257" s="178"/>
      <c r="AU257" s="178"/>
      <c r="AV257" s="178"/>
      <c r="AW257" s="178"/>
    </row>
    <row r="258">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c r="AK258" s="178"/>
      <c r="AL258" s="178"/>
      <c r="AM258" s="178"/>
      <c r="AN258" s="178"/>
      <c r="AO258" s="178"/>
      <c r="AP258" s="178"/>
      <c r="AQ258" s="178"/>
      <c r="AR258" s="178"/>
      <c r="AS258" s="178"/>
      <c r="AT258" s="178"/>
      <c r="AU258" s="178"/>
      <c r="AV258" s="178"/>
      <c r="AW258" s="178"/>
    </row>
    <row r="259">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c r="AK259" s="178"/>
      <c r="AL259" s="178"/>
      <c r="AM259" s="178"/>
      <c r="AN259" s="178"/>
      <c r="AO259" s="178"/>
      <c r="AP259" s="178"/>
      <c r="AQ259" s="178"/>
      <c r="AR259" s="178"/>
      <c r="AS259" s="178"/>
      <c r="AT259" s="178"/>
      <c r="AU259" s="178"/>
      <c r="AV259" s="178"/>
      <c r="AW259" s="178"/>
    </row>
    <row r="260">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c r="AK260" s="178"/>
      <c r="AL260" s="178"/>
      <c r="AM260" s="178"/>
      <c r="AN260" s="178"/>
      <c r="AO260" s="178"/>
      <c r="AP260" s="178"/>
      <c r="AQ260" s="178"/>
      <c r="AR260" s="178"/>
      <c r="AS260" s="178"/>
      <c r="AT260" s="178"/>
      <c r="AU260" s="178"/>
      <c r="AV260" s="178"/>
      <c r="AW260" s="178"/>
    </row>
    <row r="261">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c r="AK261" s="178"/>
      <c r="AL261" s="178"/>
      <c r="AM261" s="178"/>
      <c r="AN261" s="178"/>
      <c r="AO261" s="178"/>
      <c r="AP261" s="178"/>
      <c r="AQ261" s="178"/>
      <c r="AR261" s="178"/>
      <c r="AS261" s="178"/>
      <c r="AT261" s="178"/>
      <c r="AU261" s="178"/>
      <c r="AV261" s="178"/>
      <c r="AW261" s="178"/>
    </row>
    <row r="262">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c r="AK262" s="178"/>
      <c r="AL262" s="178"/>
      <c r="AM262" s="178"/>
      <c r="AN262" s="178"/>
      <c r="AO262" s="178"/>
      <c r="AP262" s="178"/>
      <c r="AQ262" s="178"/>
      <c r="AR262" s="178"/>
      <c r="AS262" s="178"/>
      <c r="AT262" s="178"/>
      <c r="AU262" s="178"/>
      <c r="AV262" s="178"/>
      <c r="AW262" s="178"/>
    </row>
    <row r="263">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c r="AK263" s="178"/>
      <c r="AL263" s="178"/>
      <c r="AM263" s="178"/>
      <c r="AN263" s="178"/>
      <c r="AO263" s="178"/>
      <c r="AP263" s="178"/>
      <c r="AQ263" s="178"/>
      <c r="AR263" s="178"/>
      <c r="AS263" s="178"/>
      <c r="AT263" s="178"/>
      <c r="AU263" s="178"/>
      <c r="AV263" s="178"/>
      <c r="AW263" s="178"/>
    </row>
    <row r="264">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c r="AK264" s="178"/>
      <c r="AL264" s="178"/>
      <c r="AM264" s="178"/>
      <c r="AN264" s="178"/>
      <c r="AO264" s="178"/>
      <c r="AP264" s="178"/>
      <c r="AQ264" s="178"/>
      <c r="AR264" s="178"/>
      <c r="AS264" s="178"/>
      <c r="AT264" s="178"/>
      <c r="AU264" s="178"/>
      <c r="AV264" s="178"/>
      <c r="AW264" s="178"/>
    </row>
    <row r="265">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c r="AK265" s="178"/>
      <c r="AL265" s="178"/>
      <c r="AM265" s="178"/>
      <c r="AN265" s="178"/>
      <c r="AO265" s="178"/>
      <c r="AP265" s="178"/>
      <c r="AQ265" s="178"/>
      <c r="AR265" s="178"/>
      <c r="AS265" s="178"/>
      <c r="AT265" s="178"/>
      <c r="AU265" s="178"/>
      <c r="AV265" s="178"/>
      <c r="AW265" s="178"/>
    </row>
    <row r="26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c r="AK266" s="178"/>
      <c r="AL266" s="178"/>
      <c r="AM266" s="178"/>
      <c r="AN266" s="178"/>
      <c r="AO266" s="178"/>
      <c r="AP266" s="178"/>
      <c r="AQ266" s="178"/>
      <c r="AR266" s="178"/>
      <c r="AS266" s="178"/>
      <c r="AT266" s="178"/>
      <c r="AU266" s="178"/>
      <c r="AV266" s="178"/>
      <c r="AW266" s="178"/>
    </row>
    <row r="267">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c r="AK267" s="178"/>
      <c r="AL267" s="178"/>
      <c r="AM267" s="178"/>
      <c r="AN267" s="178"/>
      <c r="AO267" s="178"/>
      <c r="AP267" s="178"/>
      <c r="AQ267" s="178"/>
      <c r="AR267" s="178"/>
      <c r="AS267" s="178"/>
      <c r="AT267" s="178"/>
      <c r="AU267" s="178"/>
      <c r="AV267" s="178"/>
      <c r="AW267" s="178"/>
    </row>
    <row r="268">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c r="AK268" s="178"/>
      <c r="AL268" s="178"/>
      <c r="AM268" s="178"/>
      <c r="AN268" s="178"/>
      <c r="AO268" s="178"/>
      <c r="AP268" s="178"/>
      <c r="AQ268" s="178"/>
      <c r="AR268" s="178"/>
      <c r="AS268" s="178"/>
      <c r="AT268" s="178"/>
      <c r="AU268" s="178"/>
      <c r="AV268" s="178"/>
      <c r="AW268" s="178"/>
    </row>
    <row r="269">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c r="AK269" s="178"/>
      <c r="AL269" s="178"/>
      <c r="AM269" s="178"/>
      <c r="AN269" s="178"/>
      <c r="AO269" s="178"/>
      <c r="AP269" s="178"/>
      <c r="AQ269" s="178"/>
      <c r="AR269" s="178"/>
      <c r="AS269" s="178"/>
      <c r="AT269" s="178"/>
      <c r="AU269" s="178"/>
      <c r="AV269" s="178"/>
      <c r="AW269" s="178"/>
    </row>
    <row r="270">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c r="AK270" s="178"/>
      <c r="AL270" s="178"/>
      <c r="AM270" s="178"/>
      <c r="AN270" s="178"/>
      <c r="AO270" s="178"/>
      <c r="AP270" s="178"/>
      <c r="AQ270" s="178"/>
      <c r="AR270" s="178"/>
      <c r="AS270" s="178"/>
      <c r="AT270" s="178"/>
      <c r="AU270" s="178"/>
      <c r="AV270" s="178"/>
      <c r="AW270" s="178"/>
    </row>
    <row r="271">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c r="AK271" s="178"/>
      <c r="AL271" s="178"/>
      <c r="AM271" s="178"/>
      <c r="AN271" s="178"/>
      <c r="AO271" s="178"/>
      <c r="AP271" s="178"/>
      <c r="AQ271" s="178"/>
      <c r="AR271" s="178"/>
      <c r="AS271" s="178"/>
      <c r="AT271" s="178"/>
      <c r="AU271" s="178"/>
      <c r="AV271" s="178"/>
      <c r="AW271" s="178"/>
    </row>
    <row r="272">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c r="AK272" s="178"/>
      <c r="AL272" s="178"/>
      <c r="AM272" s="178"/>
      <c r="AN272" s="178"/>
      <c r="AO272" s="178"/>
      <c r="AP272" s="178"/>
      <c r="AQ272" s="178"/>
      <c r="AR272" s="178"/>
      <c r="AS272" s="178"/>
      <c r="AT272" s="178"/>
      <c r="AU272" s="178"/>
      <c r="AV272" s="178"/>
      <c r="AW272" s="178"/>
    </row>
    <row r="273">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c r="AK273" s="178"/>
      <c r="AL273" s="178"/>
      <c r="AM273" s="178"/>
      <c r="AN273" s="178"/>
      <c r="AO273" s="178"/>
      <c r="AP273" s="178"/>
      <c r="AQ273" s="178"/>
      <c r="AR273" s="178"/>
      <c r="AS273" s="178"/>
      <c r="AT273" s="178"/>
      <c r="AU273" s="178"/>
      <c r="AV273" s="178"/>
      <c r="AW273" s="178"/>
    </row>
    <row r="274">
      <c r="A274" s="178"/>
      <c r="B274" s="178"/>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c r="AH274" s="178"/>
      <c r="AI274" s="178"/>
      <c r="AJ274" s="178"/>
      <c r="AK274" s="178"/>
      <c r="AL274" s="178"/>
      <c r="AM274" s="178"/>
      <c r="AN274" s="178"/>
      <c r="AO274" s="178"/>
      <c r="AP274" s="178"/>
      <c r="AQ274" s="178"/>
      <c r="AR274" s="178"/>
      <c r="AS274" s="178"/>
      <c r="AT274" s="178"/>
      <c r="AU274" s="178"/>
      <c r="AV274" s="178"/>
      <c r="AW274" s="178"/>
    </row>
    <row r="275">
      <c r="A275" s="178"/>
      <c r="B275" s="178"/>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c r="AG275" s="178"/>
      <c r="AH275" s="178"/>
      <c r="AI275" s="178"/>
      <c r="AJ275" s="178"/>
      <c r="AK275" s="178"/>
      <c r="AL275" s="178"/>
      <c r="AM275" s="178"/>
      <c r="AN275" s="178"/>
      <c r="AO275" s="178"/>
      <c r="AP275" s="178"/>
      <c r="AQ275" s="178"/>
      <c r="AR275" s="178"/>
      <c r="AS275" s="178"/>
      <c r="AT275" s="178"/>
      <c r="AU275" s="178"/>
      <c r="AV275" s="178"/>
      <c r="AW275" s="178"/>
    </row>
    <row r="276">
      <c r="A276" s="178"/>
      <c r="B276" s="178"/>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c r="AA276" s="178"/>
      <c r="AB276" s="178"/>
      <c r="AC276" s="178"/>
      <c r="AD276" s="178"/>
      <c r="AE276" s="178"/>
      <c r="AF276" s="178"/>
      <c r="AG276" s="178"/>
      <c r="AH276" s="178"/>
      <c r="AI276" s="178"/>
      <c r="AJ276" s="178"/>
      <c r="AK276" s="178"/>
      <c r="AL276" s="178"/>
      <c r="AM276" s="178"/>
      <c r="AN276" s="178"/>
      <c r="AO276" s="178"/>
      <c r="AP276" s="178"/>
      <c r="AQ276" s="178"/>
      <c r="AR276" s="178"/>
      <c r="AS276" s="178"/>
      <c r="AT276" s="178"/>
      <c r="AU276" s="178"/>
      <c r="AV276" s="178"/>
      <c r="AW276" s="178"/>
    </row>
    <row r="277">
      <c r="A277" s="178"/>
      <c r="B277" s="178"/>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c r="AG277" s="178"/>
      <c r="AH277" s="178"/>
      <c r="AI277" s="178"/>
      <c r="AJ277" s="178"/>
      <c r="AK277" s="178"/>
      <c r="AL277" s="178"/>
      <c r="AM277" s="178"/>
      <c r="AN277" s="178"/>
      <c r="AO277" s="178"/>
      <c r="AP277" s="178"/>
      <c r="AQ277" s="178"/>
      <c r="AR277" s="178"/>
      <c r="AS277" s="178"/>
      <c r="AT277" s="178"/>
      <c r="AU277" s="178"/>
      <c r="AV277" s="178"/>
      <c r="AW277" s="178"/>
    </row>
    <row r="278">
      <c r="A278" s="178"/>
      <c r="B278" s="178"/>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c r="AG278" s="178"/>
      <c r="AH278" s="178"/>
      <c r="AI278" s="178"/>
      <c r="AJ278" s="178"/>
      <c r="AK278" s="178"/>
      <c r="AL278" s="178"/>
      <c r="AM278" s="178"/>
      <c r="AN278" s="178"/>
      <c r="AO278" s="178"/>
      <c r="AP278" s="178"/>
      <c r="AQ278" s="178"/>
      <c r="AR278" s="178"/>
      <c r="AS278" s="178"/>
      <c r="AT278" s="178"/>
      <c r="AU278" s="178"/>
      <c r="AV278" s="178"/>
      <c r="AW278" s="178"/>
    </row>
    <row r="279">
      <c r="A279" s="178"/>
      <c r="B279" s="178"/>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178"/>
      <c r="AA279" s="178"/>
      <c r="AB279" s="178"/>
      <c r="AC279" s="178"/>
      <c r="AD279" s="178"/>
      <c r="AE279" s="178"/>
      <c r="AF279" s="178"/>
      <c r="AG279" s="178"/>
      <c r="AH279" s="178"/>
      <c r="AI279" s="178"/>
      <c r="AJ279" s="178"/>
      <c r="AK279" s="178"/>
      <c r="AL279" s="178"/>
      <c r="AM279" s="178"/>
      <c r="AN279" s="178"/>
      <c r="AO279" s="178"/>
      <c r="AP279" s="178"/>
      <c r="AQ279" s="178"/>
      <c r="AR279" s="178"/>
      <c r="AS279" s="178"/>
      <c r="AT279" s="178"/>
      <c r="AU279" s="178"/>
      <c r="AV279" s="178"/>
      <c r="AW279" s="178"/>
    </row>
    <row r="280">
      <c r="A280" s="178"/>
      <c r="B280" s="178"/>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c r="AG280" s="178"/>
      <c r="AH280" s="178"/>
      <c r="AI280" s="178"/>
      <c r="AJ280" s="178"/>
      <c r="AK280" s="178"/>
      <c r="AL280" s="178"/>
      <c r="AM280" s="178"/>
      <c r="AN280" s="178"/>
      <c r="AO280" s="178"/>
      <c r="AP280" s="178"/>
      <c r="AQ280" s="178"/>
      <c r="AR280" s="178"/>
      <c r="AS280" s="178"/>
      <c r="AT280" s="178"/>
      <c r="AU280" s="178"/>
      <c r="AV280" s="178"/>
      <c r="AW280" s="178"/>
    </row>
    <row r="281">
      <c r="A281" s="178"/>
      <c r="B281" s="178"/>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c r="AA281" s="178"/>
      <c r="AB281" s="178"/>
      <c r="AC281" s="178"/>
      <c r="AD281" s="178"/>
      <c r="AE281" s="178"/>
      <c r="AF281" s="178"/>
      <c r="AG281" s="178"/>
      <c r="AH281" s="178"/>
      <c r="AI281" s="178"/>
      <c r="AJ281" s="178"/>
      <c r="AK281" s="178"/>
      <c r="AL281" s="178"/>
      <c r="AM281" s="178"/>
      <c r="AN281" s="178"/>
      <c r="AO281" s="178"/>
      <c r="AP281" s="178"/>
      <c r="AQ281" s="178"/>
      <c r="AR281" s="178"/>
      <c r="AS281" s="178"/>
      <c r="AT281" s="178"/>
      <c r="AU281" s="178"/>
      <c r="AV281" s="178"/>
      <c r="AW281" s="178"/>
    </row>
    <row r="282">
      <c r="A282" s="178"/>
      <c r="B282" s="178"/>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c r="AG282" s="178"/>
      <c r="AH282" s="178"/>
      <c r="AI282" s="178"/>
      <c r="AJ282" s="178"/>
      <c r="AK282" s="178"/>
      <c r="AL282" s="178"/>
      <c r="AM282" s="178"/>
      <c r="AN282" s="178"/>
      <c r="AO282" s="178"/>
      <c r="AP282" s="178"/>
      <c r="AQ282" s="178"/>
      <c r="AR282" s="178"/>
      <c r="AS282" s="178"/>
      <c r="AT282" s="178"/>
      <c r="AU282" s="178"/>
      <c r="AV282" s="178"/>
      <c r="AW282" s="178"/>
    </row>
    <row r="283">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c r="AL283" s="178"/>
      <c r="AM283" s="178"/>
      <c r="AN283" s="178"/>
      <c r="AO283" s="178"/>
      <c r="AP283" s="178"/>
      <c r="AQ283" s="178"/>
      <c r="AR283" s="178"/>
      <c r="AS283" s="178"/>
      <c r="AT283" s="178"/>
      <c r="AU283" s="178"/>
      <c r="AV283" s="178"/>
      <c r="AW283" s="178"/>
    </row>
    <row r="284">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8"/>
      <c r="AL284" s="178"/>
      <c r="AM284" s="178"/>
      <c r="AN284" s="178"/>
      <c r="AO284" s="178"/>
      <c r="AP284" s="178"/>
      <c r="AQ284" s="178"/>
      <c r="AR284" s="178"/>
      <c r="AS284" s="178"/>
      <c r="AT284" s="178"/>
      <c r="AU284" s="178"/>
      <c r="AV284" s="178"/>
      <c r="AW284" s="178"/>
    </row>
    <row r="285">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8"/>
      <c r="AA285" s="178"/>
      <c r="AB285" s="178"/>
      <c r="AC285" s="178"/>
      <c r="AD285" s="178"/>
      <c r="AE285" s="178"/>
      <c r="AF285" s="178"/>
      <c r="AG285" s="178"/>
      <c r="AH285" s="178"/>
      <c r="AI285" s="178"/>
      <c r="AJ285" s="178"/>
      <c r="AK285" s="178"/>
      <c r="AL285" s="178"/>
      <c r="AM285" s="178"/>
      <c r="AN285" s="178"/>
      <c r="AO285" s="178"/>
      <c r="AP285" s="178"/>
      <c r="AQ285" s="178"/>
      <c r="AR285" s="178"/>
      <c r="AS285" s="178"/>
      <c r="AT285" s="178"/>
      <c r="AU285" s="178"/>
      <c r="AV285" s="178"/>
      <c r="AW285" s="178"/>
    </row>
    <row r="286">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c r="AG286" s="178"/>
      <c r="AH286" s="178"/>
      <c r="AI286" s="178"/>
      <c r="AJ286" s="178"/>
      <c r="AK286" s="178"/>
      <c r="AL286" s="178"/>
      <c r="AM286" s="178"/>
      <c r="AN286" s="178"/>
      <c r="AO286" s="178"/>
      <c r="AP286" s="178"/>
      <c r="AQ286" s="178"/>
      <c r="AR286" s="178"/>
      <c r="AS286" s="178"/>
      <c r="AT286" s="178"/>
      <c r="AU286" s="178"/>
      <c r="AV286" s="178"/>
      <c r="AW286" s="178"/>
    </row>
    <row r="287">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G287" s="178"/>
      <c r="AH287" s="178"/>
      <c r="AI287" s="178"/>
      <c r="AJ287" s="178"/>
      <c r="AK287" s="178"/>
      <c r="AL287" s="178"/>
      <c r="AM287" s="178"/>
      <c r="AN287" s="178"/>
      <c r="AO287" s="178"/>
      <c r="AP287" s="178"/>
      <c r="AQ287" s="178"/>
      <c r="AR287" s="178"/>
      <c r="AS287" s="178"/>
      <c r="AT287" s="178"/>
      <c r="AU287" s="178"/>
      <c r="AV287" s="178"/>
      <c r="AW287" s="178"/>
    </row>
    <row r="288">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8"/>
      <c r="AL288" s="178"/>
      <c r="AM288" s="178"/>
      <c r="AN288" s="178"/>
      <c r="AO288" s="178"/>
      <c r="AP288" s="178"/>
      <c r="AQ288" s="178"/>
      <c r="AR288" s="178"/>
      <c r="AS288" s="178"/>
      <c r="AT288" s="178"/>
      <c r="AU288" s="178"/>
      <c r="AV288" s="178"/>
      <c r="AW288" s="178"/>
    </row>
    <row r="289">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c r="AA289" s="178"/>
      <c r="AB289" s="178"/>
      <c r="AC289" s="178"/>
      <c r="AD289" s="178"/>
      <c r="AE289" s="178"/>
      <c r="AF289" s="178"/>
      <c r="AG289" s="178"/>
      <c r="AH289" s="178"/>
      <c r="AI289" s="178"/>
      <c r="AJ289" s="178"/>
      <c r="AK289" s="178"/>
      <c r="AL289" s="178"/>
      <c r="AM289" s="178"/>
      <c r="AN289" s="178"/>
      <c r="AO289" s="178"/>
      <c r="AP289" s="178"/>
      <c r="AQ289" s="178"/>
      <c r="AR289" s="178"/>
      <c r="AS289" s="178"/>
      <c r="AT289" s="178"/>
      <c r="AU289" s="178"/>
      <c r="AV289" s="178"/>
      <c r="AW289" s="178"/>
    </row>
    <row r="290">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178"/>
      <c r="AH290" s="178"/>
      <c r="AI290" s="178"/>
      <c r="AJ290" s="178"/>
      <c r="AK290" s="178"/>
      <c r="AL290" s="178"/>
      <c r="AM290" s="178"/>
      <c r="AN290" s="178"/>
      <c r="AO290" s="178"/>
      <c r="AP290" s="178"/>
      <c r="AQ290" s="178"/>
      <c r="AR290" s="178"/>
      <c r="AS290" s="178"/>
      <c r="AT290" s="178"/>
      <c r="AU290" s="178"/>
      <c r="AV290" s="178"/>
      <c r="AW290" s="178"/>
    </row>
    <row r="291">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row>
    <row r="292">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row>
    <row r="293">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c r="AG293" s="178"/>
      <c r="AH293" s="178"/>
      <c r="AI293" s="178"/>
      <c r="AJ293" s="178"/>
      <c r="AK293" s="178"/>
      <c r="AL293" s="178"/>
      <c r="AM293" s="178"/>
      <c r="AN293" s="178"/>
      <c r="AO293" s="178"/>
      <c r="AP293" s="178"/>
      <c r="AQ293" s="178"/>
      <c r="AR293" s="178"/>
      <c r="AS293" s="178"/>
      <c r="AT293" s="178"/>
      <c r="AU293" s="178"/>
      <c r="AV293" s="178"/>
      <c r="AW293" s="178"/>
    </row>
    <row r="294">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c r="AG294" s="178"/>
      <c r="AH294" s="178"/>
      <c r="AI294" s="178"/>
      <c r="AJ294" s="178"/>
      <c r="AK294" s="178"/>
      <c r="AL294" s="178"/>
      <c r="AM294" s="178"/>
      <c r="AN294" s="178"/>
      <c r="AO294" s="178"/>
      <c r="AP294" s="178"/>
      <c r="AQ294" s="178"/>
      <c r="AR294" s="178"/>
      <c r="AS294" s="178"/>
      <c r="AT294" s="178"/>
      <c r="AU294" s="178"/>
      <c r="AV294" s="178"/>
      <c r="AW294" s="178"/>
    </row>
    <row r="295">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c r="AG295" s="178"/>
      <c r="AH295" s="178"/>
      <c r="AI295" s="178"/>
      <c r="AJ295" s="178"/>
      <c r="AK295" s="178"/>
      <c r="AL295" s="178"/>
      <c r="AM295" s="178"/>
      <c r="AN295" s="178"/>
      <c r="AO295" s="178"/>
      <c r="AP295" s="178"/>
      <c r="AQ295" s="178"/>
      <c r="AR295" s="178"/>
      <c r="AS295" s="178"/>
      <c r="AT295" s="178"/>
      <c r="AU295" s="178"/>
      <c r="AV295" s="178"/>
      <c r="AW295" s="178"/>
    </row>
    <row r="296">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c r="AA296" s="178"/>
      <c r="AB296" s="178"/>
      <c r="AC296" s="178"/>
      <c r="AD296" s="178"/>
      <c r="AE296" s="178"/>
      <c r="AF296" s="178"/>
      <c r="AG296" s="178"/>
      <c r="AH296" s="178"/>
      <c r="AI296" s="178"/>
      <c r="AJ296" s="178"/>
      <c r="AK296" s="178"/>
      <c r="AL296" s="178"/>
      <c r="AM296" s="178"/>
      <c r="AN296" s="178"/>
      <c r="AO296" s="178"/>
      <c r="AP296" s="178"/>
      <c r="AQ296" s="178"/>
      <c r="AR296" s="178"/>
      <c r="AS296" s="178"/>
      <c r="AT296" s="178"/>
      <c r="AU296" s="178"/>
      <c r="AV296" s="178"/>
      <c r="AW296" s="178"/>
    </row>
    <row r="297">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8"/>
      <c r="AL297" s="178"/>
      <c r="AM297" s="178"/>
      <c r="AN297" s="178"/>
      <c r="AO297" s="178"/>
      <c r="AP297" s="178"/>
      <c r="AQ297" s="178"/>
      <c r="AR297" s="178"/>
      <c r="AS297" s="178"/>
      <c r="AT297" s="178"/>
      <c r="AU297" s="178"/>
      <c r="AV297" s="178"/>
      <c r="AW297" s="178"/>
    </row>
    <row r="298">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c r="AH298" s="178"/>
      <c r="AI298" s="178"/>
      <c r="AJ298" s="178"/>
      <c r="AK298" s="178"/>
      <c r="AL298" s="178"/>
      <c r="AM298" s="178"/>
      <c r="AN298" s="178"/>
      <c r="AO298" s="178"/>
      <c r="AP298" s="178"/>
      <c r="AQ298" s="178"/>
      <c r="AR298" s="178"/>
      <c r="AS298" s="178"/>
      <c r="AT298" s="178"/>
      <c r="AU298" s="178"/>
      <c r="AV298" s="178"/>
      <c r="AW298" s="178"/>
    </row>
    <row r="299">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c r="AA299" s="178"/>
      <c r="AB299" s="178"/>
      <c r="AC299" s="178"/>
      <c r="AD299" s="178"/>
      <c r="AE299" s="178"/>
      <c r="AF299" s="178"/>
      <c r="AG299" s="178"/>
      <c r="AH299" s="178"/>
      <c r="AI299" s="178"/>
      <c r="AJ299" s="178"/>
      <c r="AK299" s="178"/>
      <c r="AL299" s="178"/>
      <c r="AM299" s="178"/>
      <c r="AN299" s="178"/>
      <c r="AO299" s="178"/>
      <c r="AP299" s="178"/>
      <c r="AQ299" s="178"/>
      <c r="AR299" s="178"/>
      <c r="AS299" s="178"/>
      <c r="AT299" s="178"/>
      <c r="AU299" s="178"/>
      <c r="AV299" s="178"/>
      <c r="AW299" s="178"/>
    </row>
    <row r="300">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178"/>
      <c r="AA300" s="178"/>
      <c r="AB300" s="178"/>
      <c r="AC300" s="178"/>
      <c r="AD300" s="178"/>
      <c r="AE300" s="178"/>
      <c r="AF300" s="178"/>
      <c r="AG300" s="178"/>
      <c r="AH300" s="178"/>
      <c r="AI300" s="178"/>
      <c r="AJ300" s="178"/>
      <c r="AK300" s="178"/>
      <c r="AL300" s="178"/>
      <c r="AM300" s="178"/>
      <c r="AN300" s="178"/>
      <c r="AO300" s="178"/>
      <c r="AP300" s="178"/>
      <c r="AQ300" s="178"/>
      <c r="AR300" s="178"/>
      <c r="AS300" s="178"/>
      <c r="AT300" s="178"/>
      <c r="AU300" s="178"/>
      <c r="AV300" s="178"/>
      <c r="AW300" s="178"/>
    </row>
    <row r="301">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c r="AA301" s="178"/>
      <c r="AB301" s="178"/>
      <c r="AC301" s="178"/>
      <c r="AD301" s="178"/>
      <c r="AE301" s="178"/>
      <c r="AF301" s="178"/>
      <c r="AG301" s="178"/>
      <c r="AH301" s="178"/>
      <c r="AI301" s="178"/>
      <c r="AJ301" s="178"/>
      <c r="AK301" s="178"/>
      <c r="AL301" s="178"/>
      <c r="AM301" s="178"/>
      <c r="AN301" s="178"/>
      <c r="AO301" s="178"/>
      <c r="AP301" s="178"/>
      <c r="AQ301" s="178"/>
      <c r="AR301" s="178"/>
      <c r="AS301" s="178"/>
      <c r="AT301" s="178"/>
      <c r="AU301" s="178"/>
      <c r="AV301" s="178"/>
      <c r="AW301" s="178"/>
    </row>
    <row r="302">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c r="AG302" s="178"/>
      <c r="AH302" s="178"/>
      <c r="AI302" s="178"/>
      <c r="AJ302" s="178"/>
      <c r="AK302" s="178"/>
      <c r="AL302" s="178"/>
      <c r="AM302" s="178"/>
      <c r="AN302" s="178"/>
      <c r="AO302" s="178"/>
      <c r="AP302" s="178"/>
      <c r="AQ302" s="178"/>
      <c r="AR302" s="178"/>
      <c r="AS302" s="178"/>
      <c r="AT302" s="178"/>
      <c r="AU302" s="178"/>
      <c r="AV302" s="178"/>
      <c r="AW302" s="178"/>
    </row>
    <row r="303">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c r="AH303" s="178"/>
      <c r="AI303" s="178"/>
      <c r="AJ303" s="178"/>
      <c r="AK303" s="178"/>
      <c r="AL303" s="178"/>
      <c r="AM303" s="178"/>
      <c r="AN303" s="178"/>
      <c r="AO303" s="178"/>
      <c r="AP303" s="178"/>
      <c r="AQ303" s="178"/>
      <c r="AR303" s="178"/>
      <c r="AS303" s="178"/>
      <c r="AT303" s="178"/>
      <c r="AU303" s="178"/>
      <c r="AV303" s="178"/>
      <c r="AW303" s="178"/>
    </row>
    <row r="304">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c r="AH304" s="178"/>
      <c r="AI304" s="178"/>
      <c r="AJ304" s="178"/>
      <c r="AK304" s="178"/>
      <c r="AL304" s="178"/>
      <c r="AM304" s="178"/>
      <c r="AN304" s="178"/>
      <c r="AO304" s="178"/>
      <c r="AP304" s="178"/>
      <c r="AQ304" s="178"/>
      <c r="AR304" s="178"/>
      <c r="AS304" s="178"/>
      <c r="AT304" s="178"/>
      <c r="AU304" s="178"/>
      <c r="AV304" s="178"/>
      <c r="AW304" s="178"/>
    </row>
    <row r="305">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c r="AH305" s="178"/>
      <c r="AI305" s="178"/>
      <c r="AJ305" s="178"/>
      <c r="AK305" s="178"/>
      <c r="AL305" s="178"/>
      <c r="AM305" s="178"/>
      <c r="AN305" s="178"/>
      <c r="AO305" s="178"/>
      <c r="AP305" s="178"/>
      <c r="AQ305" s="178"/>
      <c r="AR305" s="178"/>
      <c r="AS305" s="178"/>
      <c r="AT305" s="178"/>
      <c r="AU305" s="178"/>
      <c r="AV305" s="178"/>
      <c r="AW305" s="178"/>
    </row>
    <row r="306">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E306" s="178"/>
      <c r="AF306" s="178"/>
      <c r="AG306" s="178"/>
      <c r="AH306" s="178"/>
      <c r="AI306" s="178"/>
      <c r="AJ306" s="178"/>
      <c r="AK306" s="178"/>
      <c r="AL306" s="178"/>
      <c r="AM306" s="178"/>
      <c r="AN306" s="178"/>
      <c r="AO306" s="178"/>
      <c r="AP306" s="178"/>
      <c r="AQ306" s="178"/>
      <c r="AR306" s="178"/>
      <c r="AS306" s="178"/>
      <c r="AT306" s="178"/>
      <c r="AU306" s="178"/>
      <c r="AV306" s="178"/>
      <c r="AW306" s="178"/>
    </row>
    <row r="307">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row>
    <row r="308">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row>
    <row r="309">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c r="AG309" s="178"/>
      <c r="AH309" s="178"/>
      <c r="AI309" s="178"/>
      <c r="AJ309" s="178"/>
      <c r="AK309" s="178"/>
      <c r="AL309" s="178"/>
      <c r="AM309" s="178"/>
      <c r="AN309" s="178"/>
      <c r="AO309" s="178"/>
      <c r="AP309" s="178"/>
      <c r="AQ309" s="178"/>
      <c r="AR309" s="178"/>
      <c r="AS309" s="178"/>
      <c r="AT309" s="178"/>
      <c r="AU309" s="178"/>
      <c r="AV309" s="178"/>
      <c r="AW309" s="178"/>
    </row>
    <row r="310">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row>
    <row r="311">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row>
    <row r="312">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c r="AG312" s="178"/>
      <c r="AH312" s="178"/>
      <c r="AI312" s="178"/>
      <c r="AJ312" s="178"/>
      <c r="AK312" s="178"/>
      <c r="AL312" s="178"/>
      <c r="AM312" s="178"/>
      <c r="AN312" s="178"/>
      <c r="AO312" s="178"/>
      <c r="AP312" s="178"/>
      <c r="AQ312" s="178"/>
      <c r="AR312" s="178"/>
      <c r="AS312" s="178"/>
      <c r="AT312" s="178"/>
      <c r="AU312" s="178"/>
      <c r="AV312" s="178"/>
      <c r="AW312" s="178"/>
    </row>
    <row r="313">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c r="AG313" s="178"/>
      <c r="AH313" s="178"/>
      <c r="AI313" s="178"/>
      <c r="AJ313" s="178"/>
      <c r="AK313" s="178"/>
      <c r="AL313" s="178"/>
      <c r="AM313" s="178"/>
      <c r="AN313" s="178"/>
      <c r="AO313" s="178"/>
      <c r="AP313" s="178"/>
      <c r="AQ313" s="178"/>
      <c r="AR313" s="178"/>
      <c r="AS313" s="178"/>
      <c r="AT313" s="178"/>
      <c r="AU313" s="178"/>
      <c r="AV313" s="178"/>
      <c r="AW313" s="178"/>
    </row>
    <row r="314">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c r="AH314" s="178"/>
      <c r="AI314" s="178"/>
      <c r="AJ314" s="178"/>
      <c r="AK314" s="178"/>
      <c r="AL314" s="178"/>
      <c r="AM314" s="178"/>
      <c r="AN314" s="178"/>
      <c r="AO314" s="178"/>
      <c r="AP314" s="178"/>
      <c r="AQ314" s="178"/>
      <c r="AR314" s="178"/>
      <c r="AS314" s="178"/>
      <c r="AT314" s="178"/>
      <c r="AU314" s="178"/>
      <c r="AV314" s="178"/>
      <c r="AW314" s="178"/>
    </row>
    <row r="315">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c r="AG315" s="178"/>
      <c r="AH315" s="178"/>
      <c r="AI315" s="178"/>
      <c r="AJ315" s="178"/>
      <c r="AK315" s="178"/>
      <c r="AL315" s="178"/>
      <c r="AM315" s="178"/>
      <c r="AN315" s="178"/>
      <c r="AO315" s="178"/>
      <c r="AP315" s="178"/>
      <c r="AQ315" s="178"/>
      <c r="AR315" s="178"/>
      <c r="AS315" s="178"/>
      <c r="AT315" s="178"/>
      <c r="AU315" s="178"/>
      <c r="AV315" s="178"/>
      <c r="AW315" s="178"/>
    </row>
    <row r="316">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c r="AA316" s="178"/>
      <c r="AB316" s="178"/>
      <c r="AC316" s="178"/>
      <c r="AD316" s="178"/>
      <c r="AE316" s="178"/>
      <c r="AF316" s="178"/>
      <c r="AG316" s="178"/>
      <c r="AH316" s="178"/>
      <c r="AI316" s="178"/>
      <c r="AJ316" s="178"/>
      <c r="AK316" s="178"/>
      <c r="AL316" s="178"/>
      <c r="AM316" s="178"/>
      <c r="AN316" s="178"/>
      <c r="AO316" s="178"/>
      <c r="AP316" s="178"/>
      <c r="AQ316" s="178"/>
      <c r="AR316" s="178"/>
      <c r="AS316" s="178"/>
      <c r="AT316" s="178"/>
      <c r="AU316" s="178"/>
      <c r="AV316" s="178"/>
      <c r="AW316" s="178"/>
    </row>
    <row r="317">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8"/>
      <c r="AA317" s="178"/>
      <c r="AB317" s="178"/>
      <c r="AC317" s="178"/>
      <c r="AD317" s="178"/>
      <c r="AE317" s="178"/>
      <c r="AF317" s="178"/>
      <c r="AG317" s="178"/>
      <c r="AH317" s="178"/>
      <c r="AI317" s="178"/>
      <c r="AJ317" s="178"/>
      <c r="AK317" s="178"/>
      <c r="AL317" s="178"/>
      <c r="AM317" s="178"/>
      <c r="AN317" s="178"/>
      <c r="AO317" s="178"/>
      <c r="AP317" s="178"/>
      <c r="AQ317" s="178"/>
      <c r="AR317" s="178"/>
      <c r="AS317" s="178"/>
      <c r="AT317" s="178"/>
      <c r="AU317" s="178"/>
      <c r="AV317" s="178"/>
      <c r="AW317" s="178"/>
    </row>
    <row r="318">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8"/>
      <c r="AA318" s="178"/>
      <c r="AB318" s="178"/>
      <c r="AC318" s="178"/>
      <c r="AD318" s="178"/>
      <c r="AE318" s="178"/>
      <c r="AF318" s="178"/>
      <c r="AG318" s="178"/>
      <c r="AH318" s="178"/>
      <c r="AI318" s="178"/>
      <c r="AJ318" s="178"/>
      <c r="AK318" s="178"/>
      <c r="AL318" s="178"/>
      <c r="AM318" s="178"/>
      <c r="AN318" s="178"/>
      <c r="AO318" s="178"/>
      <c r="AP318" s="178"/>
      <c r="AQ318" s="178"/>
      <c r="AR318" s="178"/>
      <c r="AS318" s="178"/>
      <c r="AT318" s="178"/>
      <c r="AU318" s="178"/>
      <c r="AV318" s="178"/>
      <c r="AW318" s="178"/>
    </row>
    <row r="319">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8"/>
      <c r="AA319" s="178"/>
      <c r="AB319" s="178"/>
      <c r="AC319" s="178"/>
      <c r="AD319" s="178"/>
      <c r="AE319" s="178"/>
      <c r="AF319" s="178"/>
      <c r="AG319" s="178"/>
      <c r="AH319" s="178"/>
      <c r="AI319" s="178"/>
      <c r="AJ319" s="178"/>
      <c r="AK319" s="178"/>
      <c r="AL319" s="178"/>
      <c r="AM319" s="178"/>
      <c r="AN319" s="178"/>
      <c r="AO319" s="178"/>
      <c r="AP319" s="178"/>
      <c r="AQ319" s="178"/>
      <c r="AR319" s="178"/>
      <c r="AS319" s="178"/>
      <c r="AT319" s="178"/>
      <c r="AU319" s="178"/>
      <c r="AV319" s="178"/>
      <c r="AW319" s="178"/>
    </row>
    <row r="320">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c r="AA320" s="178"/>
      <c r="AB320" s="178"/>
      <c r="AC320" s="178"/>
      <c r="AD320" s="178"/>
      <c r="AE320" s="178"/>
      <c r="AF320" s="178"/>
      <c r="AG320" s="178"/>
      <c r="AH320" s="178"/>
      <c r="AI320" s="178"/>
      <c r="AJ320" s="178"/>
      <c r="AK320" s="178"/>
      <c r="AL320" s="178"/>
      <c r="AM320" s="178"/>
      <c r="AN320" s="178"/>
      <c r="AO320" s="178"/>
      <c r="AP320" s="178"/>
      <c r="AQ320" s="178"/>
      <c r="AR320" s="178"/>
      <c r="AS320" s="178"/>
      <c r="AT320" s="178"/>
      <c r="AU320" s="178"/>
      <c r="AV320" s="178"/>
      <c r="AW320" s="178"/>
    </row>
    <row r="321">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8"/>
      <c r="AA321" s="178"/>
      <c r="AB321" s="178"/>
      <c r="AC321" s="178"/>
      <c r="AD321" s="178"/>
      <c r="AE321" s="178"/>
      <c r="AF321" s="178"/>
      <c r="AG321" s="178"/>
      <c r="AH321" s="178"/>
      <c r="AI321" s="178"/>
      <c r="AJ321" s="178"/>
      <c r="AK321" s="178"/>
      <c r="AL321" s="178"/>
      <c r="AM321" s="178"/>
      <c r="AN321" s="178"/>
      <c r="AO321" s="178"/>
      <c r="AP321" s="178"/>
      <c r="AQ321" s="178"/>
      <c r="AR321" s="178"/>
      <c r="AS321" s="178"/>
      <c r="AT321" s="178"/>
      <c r="AU321" s="178"/>
      <c r="AV321" s="178"/>
      <c r="AW321" s="178"/>
    </row>
    <row r="322">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c r="AG322" s="178"/>
      <c r="AH322" s="178"/>
      <c r="AI322" s="178"/>
      <c r="AJ322" s="178"/>
      <c r="AK322" s="178"/>
      <c r="AL322" s="178"/>
      <c r="AM322" s="178"/>
      <c r="AN322" s="178"/>
      <c r="AO322" s="178"/>
      <c r="AP322" s="178"/>
      <c r="AQ322" s="178"/>
      <c r="AR322" s="178"/>
      <c r="AS322" s="178"/>
      <c r="AT322" s="178"/>
      <c r="AU322" s="178"/>
      <c r="AV322" s="178"/>
      <c r="AW322" s="178"/>
    </row>
    <row r="323">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G323" s="178"/>
      <c r="AH323" s="178"/>
      <c r="AI323" s="178"/>
      <c r="AJ323" s="178"/>
      <c r="AK323" s="178"/>
      <c r="AL323" s="178"/>
      <c r="AM323" s="178"/>
      <c r="AN323" s="178"/>
      <c r="AO323" s="178"/>
      <c r="AP323" s="178"/>
      <c r="AQ323" s="178"/>
      <c r="AR323" s="178"/>
      <c r="AS323" s="178"/>
      <c r="AT323" s="178"/>
      <c r="AU323" s="178"/>
      <c r="AV323" s="178"/>
      <c r="AW323" s="178"/>
    </row>
    <row r="324">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c r="AA324" s="178"/>
      <c r="AB324" s="178"/>
      <c r="AC324" s="178"/>
      <c r="AD324" s="178"/>
      <c r="AE324" s="178"/>
      <c r="AF324" s="178"/>
      <c r="AG324" s="178"/>
      <c r="AH324" s="178"/>
      <c r="AI324" s="178"/>
      <c r="AJ324" s="178"/>
      <c r="AK324" s="178"/>
      <c r="AL324" s="178"/>
      <c r="AM324" s="178"/>
      <c r="AN324" s="178"/>
      <c r="AO324" s="178"/>
      <c r="AP324" s="178"/>
      <c r="AQ324" s="178"/>
      <c r="AR324" s="178"/>
      <c r="AS324" s="178"/>
      <c r="AT324" s="178"/>
      <c r="AU324" s="178"/>
      <c r="AV324" s="178"/>
      <c r="AW324" s="178"/>
    </row>
    <row r="325">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c r="AA325" s="178"/>
      <c r="AB325" s="178"/>
      <c r="AC325" s="178"/>
      <c r="AD325" s="178"/>
      <c r="AE325" s="178"/>
      <c r="AF325" s="178"/>
      <c r="AG325" s="178"/>
      <c r="AH325" s="178"/>
      <c r="AI325" s="178"/>
      <c r="AJ325" s="178"/>
      <c r="AK325" s="178"/>
      <c r="AL325" s="178"/>
      <c r="AM325" s="178"/>
      <c r="AN325" s="178"/>
      <c r="AO325" s="178"/>
      <c r="AP325" s="178"/>
      <c r="AQ325" s="178"/>
      <c r="AR325" s="178"/>
      <c r="AS325" s="178"/>
      <c r="AT325" s="178"/>
      <c r="AU325" s="178"/>
      <c r="AV325" s="178"/>
      <c r="AW325" s="178"/>
    </row>
    <row r="326">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c r="AA326" s="178"/>
      <c r="AB326" s="178"/>
      <c r="AC326" s="178"/>
      <c r="AD326" s="178"/>
      <c r="AE326" s="178"/>
      <c r="AF326" s="178"/>
      <c r="AG326" s="178"/>
      <c r="AH326" s="178"/>
      <c r="AI326" s="178"/>
      <c r="AJ326" s="178"/>
      <c r="AK326" s="178"/>
      <c r="AL326" s="178"/>
      <c r="AM326" s="178"/>
      <c r="AN326" s="178"/>
      <c r="AO326" s="178"/>
      <c r="AP326" s="178"/>
      <c r="AQ326" s="178"/>
      <c r="AR326" s="178"/>
      <c r="AS326" s="178"/>
      <c r="AT326" s="178"/>
      <c r="AU326" s="178"/>
      <c r="AV326" s="178"/>
      <c r="AW326" s="178"/>
    </row>
    <row r="327">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row>
    <row r="328">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G328" s="178"/>
      <c r="AH328" s="178"/>
      <c r="AI328" s="178"/>
      <c r="AJ328" s="178"/>
      <c r="AK328" s="178"/>
      <c r="AL328" s="178"/>
      <c r="AM328" s="178"/>
      <c r="AN328" s="178"/>
      <c r="AO328" s="178"/>
      <c r="AP328" s="178"/>
      <c r="AQ328" s="178"/>
      <c r="AR328" s="178"/>
      <c r="AS328" s="178"/>
      <c r="AT328" s="178"/>
      <c r="AU328" s="178"/>
      <c r="AV328" s="178"/>
      <c r="AW328" s="178"/>
    </row>
    <row r="329">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c r="AA329" s="178"/>
      <c r="AB329" s="178"/>
      <c r="AC329" s="178"/>
      <c r="AD329" s="178"/>
      <c r="AE329" s="178"/>
      <c r="AF329" s="178"/>
      <c r="AG329" s="178"/>
      <c r="AH329" s="178"/>
      <c r="AI329" s="178"/>
      <c r="AJ329" s="178"/>
      <c r="AK329" s="178"/>
      <c r="AL329" s="178"/>
      <c r="AM329" s="178"/>
      <c r="AN329" s="178"/>
      <c r="AO329" s="178"/>
      <c r="AP329" s="178"/>
      <c r="AQ329" s="178"/>
      <c r="AR329" s="178"/>
      <c r="AS329" s="178"/>
      <c r="AT329" s="178"/>
      <c r="AU329" s="178"/>
      <c r="AV329" s="178"/>
      <c r="AW329" s="178"/>
    </row>
    <row r="330">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178"/>
      <c r="AH330" s="178"/>
      <c r="AI330" s="178"/>
      <c r="AJ330" s="178"/>
      <c r="AK330" s="178"/>
      <c r="AL330" s="178"/>
      <c r="AM330" s="178"/>
      <c r="AN330" s="178"/>
      <c r="AO330" s="178"/>
      <c r="AP330" s="178"/>
      <c r="AQ330" s="178"/>
      <c r="AR330" s="178"/>
      <c r="AS330" s="178"/>
      <c r="AT330" s="178"/>
      <c r="AU330" s="178"/>
      <c r="AV330" s="178"/>
      <c r="AW330" s="178"/>
    </row>
    <row r="331">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c r="AG331" s="178"/>
      <c r="AH331" s="178"/>
      <c r="AI331" s="178"/>
      <c r="AJ331" s="178"/>
      <c r="AK331" s="178"/>
      <c r="AL331" s="178"/>
      <c r="AM331" s="178"/>
      <c r="AN331" s="178"/>
      <c r="AO331" s="178"/>
      <c r="AP331" s="178"/>
      <c r="AQ331" s="178"/>
      <c r="AR331" s="178"/>
      <c r="AS331" s="178"/>
      <c r="AT331" s="178"/>
      <c r="AU331" s="178"/>
      <c r="AV331" s="178"/>
      <c r="AW331" s="178"/>
    </row>
    <row r="332">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c r="AG332" s="178"/>
      <c r="AH332" s="178"/>
      <c r="AI332" s="178"/>
      <c r="AJ332" s="178"/>
      <c r="AK332" s="178"/>
      <c r="AL332" s="178"/>
      <c r="AM332" s="178"/>
      <c r="AN332" s="178"/>
      <c r="AO332" s="178"/>
      <c r="AP332" s="178"/>
      <c r="AQ332" s="178"/>
      <c r="AR332" s="178"/>
      <c r="AS332" s="178"/>
      <c r="AT332" s="178"/>
      <c r="AU332" s="178"/>
      <c r="AV332" s="178"/>
      <c r="AW332" s="178"/>
    </row>
    <row r="333">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G333" s="178"/>
      <c r="AH333" s="178"/>
      <c r="AI333" s="178"/>
      <c r="AJ333" s="178"/>
      <c r="AK333" s="178"/>
      <c r="AL333" s="178"/>
      <c r="AM333" s="178"/>
      <c r="AN333" s="178"/>
      <c r="AO333" s="178"/>
      <c r="AP333" s="178"/>
      <c r="AQ333" s="178"/>
      <c r="AR333" s="178"/>
      <c r="AS333" s="178"/>
      <c r="AT333" s="178"/>
      <c r="AU333" s="178"/>
      <c r="AV333" s="178"/>
      <c r="AW333" s="178"/>
    </row>
    <row r="334">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c r="AG334" s="178"/>
      <c r="AH334" s="178"/>
      <c r="AI334" s="178"/>
      <c r="AJ334" s="178"/>
      <c r="AK334" s="178"/>
      <c r="AL334" s="178"/>
      <c r="AM334" s="178"/>
      <c r="AN334" s="178"/>
      <c r="AO334" s="178"/>
      <c r="AP334" s="178"/>
      <c r="AQ334" s="178"/>
      <c r="AR334" s="178"/>
      <c r="AS334" s="178"/>
      <c r="AT334" s="178"/>
      <c r="AU334" s="178"/>
      <c r="AV334" s="178"/>
      <c r="AW334" s="178"/>
    </row>
    <row r="335">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c r="AH335" s="178"/>
      <c r="AI335" s="178"/>
      <c r="AJ335" s="178"/>
      <c r="AK335" s="178"/>
      <c r="AL335" s="178"/>
      <c r="AM335" s="178"/>
      <c r="AN335" s="178"/>
      <c r="AO335" s="178"/>
      <c r="AP335" s="178"/>
      <c r="AQ335" s="178"/>
      <c r="AR335" s="178"/>
      <c r="AS335" s="178"/>
      <c r="AT335" s="178"/>
      <c r="AU335" s="178"/>
      <c r="AV335" s="178"/>
      <c r="AW335" s="178"/>
    </row>
    <row r="336">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c r="AG336" s="178"/>
      <c r="AH336" s="178"/>
      <c r="AI336" s="178"/>
      <c r="AJ336" s="178"/>
      <c r="AK336" s="178"/>
      <c r="AL336" s="178"/>
      <c r="AM336" s="178"/>
      <c r="AN336" s="178"/>
      <c r="AO336" s="178"/>
      <c r="AP336" s="178"/>
      <c r="AQ336" s="178"/>
      <c r="AR336" s="178"/>
      <c r="AS336" s="178"/>
      <c r="AT336" s="178"/>
      <c r="AU336" s="178"/>
      <c r="AV336" s="178"/>
      <c r="AW336" s="178"/>
    </row>
    <row r="337">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G337" s="178"/>
      <c r="AH337" s="178"/>
      <c r="AI337" s="178"/>
      <c r="AJ337" s="178"/>
      <c r="AK337" s="178"/>
      <c r="AL337" s="178"/>
      <c r="AM337" s="178"/>
      <c r="AN337" s="178"/>
      <c r="AO337" s="178"/>
      <c r="AP337" s="178"/>
      <c r="AQ337" s="178"/>
      <c r="AR337" s="178"/>
      <c r="AS337" s="178"/>
      <c r="AT337" s="178"/>
      <c r="AU337" s="178"/>
      <c r="AV337" s="178"/>
      <c r="AW337" s="178"/>
    </row>
    <row r="338">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G338" s="178"/>
      <c r="AH338" s="178"/>
      <c r="AI338" s="178"/>
      <c r="AJ338" s="178"/>
      <c r="AK338" s="178"/>
      <c r="AL338" s="178"/>
      <c r="AM338" s="178"/>
      <c r="AN338" s="178"/>
      <c r="AO338" s="178"/>
      <c r="AP338" s="178"/>
      <c r="AQ338" s="178"/>
      <c r="AR338" s="178"/>
      <c r="AS338" s="178"/>
      <c r="AT338" s="178"/>
      <c r="AU338" s="178"/>
      <c r="AV338" s="178"/>
      <c r="AW338" s="178"/>
    </row>
    <row r="339">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8"/>
      <c r="AA339" s="178"/>
      <c r="AB339" s="178"/>
      <c r="AC339" s="178"/>
      <c r="AD339" s="178"/>
      <c r="AE339" s="178"/>
      <c r="AF339" s="178"/>
      <c r="AG339" s="178"/>
      <c r="AH339" s="178"/>
      <c r="AI339" s="178"/>
      <c r="AJ339" s="178"/>
      <c r="AK339" s="178"/>
      <c r="AL339" s="178"/>
      <c r="AM339" s="178"/>
      <c r="AN339" s="178"/>
      <c r="AO339" s="178"/>
      <c r="AP339" s="178"/>
      <c r="AQ339" s="178"/>
      <c r="AR339" s="178"/>
      <c r="AS339" s="178"/>
      <c r="AT339" s="178"/>
      <c r="AU339" s="178"/>
      <c r="AV339" s="178"/>
      <c r="AW339" s="178"/>
    </row>
    <row r="340">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c r="AA340" s="178"/>
      <c r="AB340" s="178"/>
      <c r="AC340" s="178"/>
      <c r="AD340" s="178"/>
      <c r="AE340" s="178"/>
      <c r="AF340" s="178"/>
      <c r="AG340" s="178"/>
      <c r="AH340" s="178"/>
      <c r="AI340" s="178"/>
      <c r="AJ340" s="178"/>
      <c r="AK340" s="178"/>
      <c r="AL340" s="178"/>
      <c r="AM340" s="178"/>
      <c r="AN340" s="178"/>
      <c r="AO340" s="178"/>
      <c r="AP340" s="178"/>
      <c r="AQ340" s="178"/>
      <c r="AR340" s="178"/>
      <c r="AS340" s="178"/>
      <c r="AT340" s="178"/>
      <c r="AU340" s="178"/>
      <c r="AV340" s="178"/>
      <c r="AW340" s="178"/>
    </row>
    <row r="341">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c r="AA341" s="178"/>
      <c r="AB341" s="178"/>
      <c r="AC341" s="178"/>
      <c r="AD341" s="178"/>
      <c r="AE341" s="178"/>
      <c r="AF341" s="178"/>
      <c r="AG341" s="178"/>
      <c r="AH341" s="178"/>
      <c r="AI341" s="178"/>
      <c r="AJ341" s="178"/>
      <c r="AK341" s="178"/>
      <c r="AL341" s="178"/>
      <c r="AM341" s="178"/>
      <c r="AN341" s="178"/>
      <c r="AO341" s="178"/>
      <c r="AP341" s="178"/>
      <c r="AQ341" s="178"/>
      <c r="AR341" s="178"/>
      <c r="AS341" s="178"/>
      <c r="AT341" s="178"/>
      <c r="AU341" s="178"/>
      <c r="AV341" s="178"/>
      <c r="AW341" s="178"/>
    </row>
    <row r="342">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8"/>
      <c r="AA342" s="178"/>
      <c r="AB342" s="178"/>
      <c r="AC342" s="178"/>
      <c r="AD342" s="178"/>
      <c r="AE342" s="178"/>
      <c r="AF342" s="178"/>
      <c r="AG342" s="178"/>
      <c r="AH342" s="178"/>
      <c r="AI342" s="178"/>
      <c r="AJ342" s="178"/>
      <c r="AK342" s="178"/>
      <c r="AL342" s="178"/>
      <c r="AM342" s="178"/>
      <c r="AN342" s="178"/>
      <c r="AO342" s="178"/>
      <c r="AP342" s="178"/>
      <c r="AQ342" s="178"/>
      <c r="AR342" s="178"/>
      <c r="AS342" s="178"/>
      <c r="AT342" s="178"/>
      <c r="AU342" s="178"/>
      <c r="AV342" s="178"/>
      <c r="AW342" s="178"/>
    </row>
    <row r="343">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c r="AA343" s="178"/>
      <c r="AB343" s="178"/>
      <c r="AC343" s="178"/>
      <c r="AD343" s="178"/>
      <c r="AE343" s="178"/>
      <c r="AF343" s="178"/>
      <c r="AG343" s="178"/>
      <c r="AH343" s="178"/>
      <c r="AI343" s="178"/>
      <c r="AJ343" s="178"/>
      <c r="AK343" s="178"/>
      <c r="AL343" s="178"/>
      <c r="AM343" s="178"/>
      <c r="AN343" s="178"/>
      <c r="AO343" s="178"/>
      <c r="AP343" s="178"/>
      <c r="AQ343" s="178"/>
      <c r="AR343" s="178"/>
      <c r="AS343" s="178"/>
      <c r="AT343" s="178"/>
      <c r="AU343" s="178"/>
      <c r="AV343" s="178"/>
      <c r="AW343" s="178"/>
    </row>
    <row r="344">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c r="AA344" s="178"/>
      <c r="AB344" s="178"/>
      <c r="AC344" s="178"/>
      <c r="AD344" s="178"/>
      <c r="AE344" s="178"/>
      <c r="AF344" s="178"/>
      <c r="AG344" s="178"/>
      <c r="AH344" s="178"/>
      <c r="AI344" s="178"/>
      <c r="AJ344" s="178"/>
      <c r="AK344" s="178"/>
      <c r="AL344" s="178"/>
      <c r="AM344" s="178"/>
      <c r="AN344" s="178"/>
      <c r="AO344" s="178"/>
      <c r="AP344" s="178"/>
      <c r="AQ344" s="178"/>
      <c r="AR344" s="178"/>
      <c r="AS344" s="178"/>
      <c r="AT344" s="178"/>
      <c r="AU344" s="178"/>
      <c r="AV344" s="178"/>
      <c r="AW344" s="178"/>
    </row>
    <row r="345">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c r="AA345" s="178"/>
      <c r="AB345" s="178"/>
      <c r="AC345" s="178"/>
      <c r="AD345" s="178"/>
      <c r="AE345" s="178"/>
      <c r="AF345" s="178"/>
      <c r="AG345" s="178"/>
      <c r="AH345" s="178"/>
      <c r="AI345" s="178"/>
      <c r="AJ345" s="178"/>
      <c r="AK345" s="178"/>
      <c r="AL345" s="178"/>
      <c r="AM345" s="178"/>
      <c r="AN345" s="178"/>
      <c r="AO345" s="178"/>
      <c r="AP345" s="178"/>
      <c r="AQ345" s="178"/>
      <c r="AR345" s="178"/>
      <c r="AS345" s="178"/>
      <c r="AT345" s="178"/>
      <c r="AU345" s="178"/>
      <c r="AV345" s="178"/>
      <c r="AW345" s="178"/>
    </row>
    <row r="346">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c r="AA346" s="178"/>
      <c r="AB346" s="178"/>
      <c r="AC346" s="178"/>
      <c r="AD346" s="178"/>
      <c r="AE346" s="178"/>
      <c r="AF346" s="178"/>
      <c r="AG346" s="178"/>
      <c r="AH346" s="178"/>
      <c r="AI346" s="178"/>
      <c r="AJ346" s="178"/>
      <c r="AK346" s="178"/>
      <c r="AL346" s="178"/>
      <c r="AM346" s="178"/>
      <c r="AN346" s="178"/>
      <c r="AO346" s="178"/>
      <c r="AP346" s="178"/>
      <c r="AQ346" s="178"/>
      <c r="AR346" s="178"/>
      <c r="AS346" s="178"/>
      <c r="AT346" s="178"/>
      <c r="AU346" s="178"/>
      <c r="AV346" s="178"/>
      <c r="AW346" s="178"/>
    </row>
    <row r="347">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c r="AA347" s="178"/>
      <c r="AB347" s="178"/>
      <c r="AC347" s="178"/>
      <c r="AD347" s="178"/>
      <c r="AE347" s="178"/>
      <c r="AF347" s="178"/>
      <c r="AG347" s="178"/>
      <c r="AH347" s="178"/>
      <c r="AI347" s="178"/>
      <c r="AJ347" s="178"/>
      <c r="AK347" s="178"/>
      <c r="AL347" s="178"/>
      <c r="AM347" s="178"/>
      <c r="AN347" s="178"/>
      <c r="AO347" s="178"/>
      <c r="AP347" s="178"/>
      <c r="AQ347" s="178"/>
      <c r="AR347" s="178"/>
      <c r="AS347" s="178"/>
      <c r="AT347" s="178"/>
      <c r="AU347" s="178"/>
      <c r="AV347" s="178"/>
      <c r="AW347" s="178"/>
    </row>
    <row r="348">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G348" s="178"/>
      <c r="AH348" s="178"/>
      <c r="AI348" s="178"/>
      <c r="AJ348" s="178"/>
      <c r="AK348" s="178"/>
      <c r="AL348" s="178"/>
      <c r="AM348" s="178"/>
      <c r="AN348" s="178"/>
      <c r="AO348" s="178"/>
      <c r="AP348" s="178"/>
      <c r="AQ348" s="178"/>
      <c r="AR348" s="178"/>
      <c r="AS348" s="178"/>
      <c r="AT348" s="178"/>
      <c r="AU348" s="178"/>
      <c r="AV348" s="178"/>
      <c r="AW348" s="178"/>
    </row>
    <row r="349">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8"/>
      <c r="AA349" s="178"/>
      <c r="AB349" s="178"/>
      <c r="AC349" s="178"/>
      <c r="AD349" s="178"/>
      <c r="AE349" s="178"/>
      <c r="AF349" s="178"/>
      <c r="AG349" s="178"/>
      <c r="AH349" s="178"/>
      <c r="AI349" s="178"/>
      <c r="AJ349" s="178"/>
      <c r="AK349" s="178"/>
      <c r="AL349" s="178"/>
      <c r="AM349" s="178"/>
      <c r="AN349" s="178"/>
      <c r="AO349" s="178"/>
      <c r="AP349" s="178"/>
      <c r="AQ349" s="178"/>
      <c r="AR349" s="178"/>
      <c r="AS349" s="178"/>
      <c r="AT349" s="178"/>
      <c r="AU349" s="178"/>
      <c r="AV349" s="178"/>
      <c r="AW349" s="178"/>
    </row>
    <row r="350">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c r="AA350" s="178"/>
      <c r="AB350" s="178"/>
      <c r="AC350" s="178"/>
      <c r="AD350" s="178"/>
      <c r="AE350" s="178"/>
      <c r="AF350" s="178"/>
      <c r="AG350" s="178"/>
      <c r="AH350" s="178"/>
      <c r="AI350" s="178"/>
      <c r="AJ350" s="178"/>
      <c r="AK350" s="178"/>
      <c r="AL350" s="178"/>
      <c r="AM350" s="178"/>
      <c r="AN350" s="178"/>
      <c r="AO350" s="178"/>
      <c r="AP350" s="178"/>
      <c r="AQ350" s="178"/>
      <c r="AR350" s="178"/>
      <c r="AS350" s="178"/>
      <c r="AT350" s="178"/>
      <c r="AU350" s="178"/>
      <c r="AV350" s="178"/>
      <c r="AW350" s="178"/>
    </row>
    <row r="351">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row>
    <row r="352">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row>
    <row r="353">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8"/>
      <c r="AA353" s="178"/>
      <c r="AB353" s="178"/>
      <c r="AC353" s="178"/>
      <c r="AD353" s="178"/>
      <c r="AE353" s="178"/>
      <c r="AF353" s="178"/>
      <c r="AG353" s="178"/>
      <c r="AH353" s="178"/>
      <c r="AI353" s="178"/>
      <c r="AJ353" s="178"/>
      <c r="AK353" s="178"/>
      <c r="AL353" s="178"/>
      <c r="AM353" s="178"/>
      <c r="AN353" s="178"/>
      <c r="AO353" s="178"/>
      <c r="AP353" s="178"/>
      <c r="AQ353" s="178"/>
      <c r="AR353" s="178"/>
      <c r="AS353" s="178"/>
      <c r="AT353" s="178"/>
      <c r="AU353" s="178"/>
      <c r="AV353" s="178"/>
      <c r="AW353" s="178"/>
    </row>
    <row r="354">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8"/>
      <c r="AA354" s="178"/>
      <c r="AB354" s="178"/>
      <c r="AC354" s="178"/>
      <c r="AD354" s="178"/>
      <c r="AE354" s="178"/>
      <c r="AF354" s="178"/>
      <c r="AG354" s="178"/>
      <c r="AH354" s="178"/>
      <c r="AI354" s="178"/>
      <c r="AJ354" s="178"/>
      <c r="AK354" s="178"/>
      <c r="AL354" s="178"/>
      <c r="AM354" s="178"/>
      <c r="AN354" s="178"/>
      <c r="AO354" s="178"/>
      <c r="AP354" s="178"/>
      <c r="AQ354" s="178"/>
      <c r="AR354" s="178"/>
      <c r="AS354" s="178"/>
      <c r="AT354" s="178"/>
      <c r="AU354" s="178"/>
      <c r="AV354" s="178"/>
      <c r="AW354" s="178"/>
    </row>
    <row r="355">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8"/>
      <c r="AA355" s="178"/>
      <c r="AB355" s="178"/>
      <c r="AC355" s="178"/>
      <c r="AD355" s="178"/>
      <c r="AE355" s="178"/>
      <c r="AF355" s="178"/>
      <c r="AG355" s="178"/>
      <c r="AH355" s="178"/>
      <c r="AI355" s="178"/>
      <c r="AJ355" s="178"/>
      <c r="AK355" s="178"/>
      <c r="AL355" s="178"/>
      <c r="AM355" s="178"/>
      <c r="AN355" s="178"/>
      <c r="AO355" s="178"/>
      <c r="AP355" s="178"/>
      <c r="AQ355" s="178"/>
      <c r="AR355" s="178"/>
      <c r="AS355" s="178"/>
      <c r="AT355" s="178"/>
      <c r="AU355" s="178"/>
      <c r="AV355" s="178"/>
      <c r="AW355" s="178"/>
    </row>
    <row r="356">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c r="AG356" s="178"/>
      <c r="AH356" s="178"/>
      <c r="AI356" s="178"/>
      <c r="AJ356" s="178"/>
      <c r="AK356" s="178"/>
      <c r="AL356" s="178"/>
      <c r="AM356" s="178"/>
      <c r="AN356" s="178"/>
      <c r="AO356" s="178"/>
      <c r="AP356" s="178"/>
      <c r="AQ356" s="178"/>
      <c r="AR356" s="178"/>
      <c r="AS356" s="178"/>
      <c r="AT356" s="178"/>
      <c r="AU356" s="178"/>
      <c r="AV356" s="178"/>
      <c r="AW356" s="178"/>
    </row>
    <row r="357">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G357" s="178"/>
      <c r="AH357" s="178"/>
      <c r="AI357" s="178"/>
      <c r="AJ357" s="178"/>
      <c r="AK357" s="178"/>
      <c r="AL357" s="178"/>
      <c r="AM357" s="178"/>
      <c r="AN357" s="178"/>
      <c r="AO357" s="178"/>
      <c r="AP357" s="178"/>
      <c r="AQ357" s="178"/>
      <c r="AR357" s="178"/>
      <c r="AS357" s="178"/>
      <c r="AT357" s="178"/>
      <c r="AU357" s="178"/>
      <c r="AV357" s="178"/>
      <c r="AW357" s="178"/>
    </row>
    <row r="358">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c r="AA358" s="178"/>
      <c r="AB358" s="178"/>
      <c r="AC358" s="178"/>
      <c r="AD358" s="178"/>
      <c r="AE358" s="178"/>
      <c r="AF358" s="178"/>
      <c r="AG358" s="178"/>
      <c r="AH358" s="178"/>
      <c r="AI358" s="178"/>
      <c r="AJ358" s="178"/>
      <c r="AK358" s="178"/>
      <c r="AL358" s="178"/>
      <c r="AM358" s="178"/>
      <c r="AN358" s="178"/>
      <c r="AO358" s="178"/>
      <c r="AP358" s="178"/>
      <c r="AQ358" s="178"/>
      <c r="AR358" s="178"/>
      <c r="AS358" s="178"/>
      <c r="AT358" s="178"/>
      <c r="AU358" s="178"/>
      <c r="AV358" s="178"/>
      <c r="AW358" s="178"/>
    </row>
    <row r="359">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c r="AA359" s="178"/>
      <c r="AB359" s="178"/>
      <c r="AC359" s="178"/>
      <c r="AD359" s="178"/>
      <c r="AE359" s="178"/>
      <c r="AF359" s="178"/>
      <c r="AG359" s="178"/>
      <c r="AH359" s="178"/>
      <c r="AI359" s="178"/>
      <c r="AJ359" s="178"/>
      <c r="AK359" s="178"/>
      <c r="AL359" s="178"/>
      <c r="AM359" s="178"/>
      <c r="AN359" s="178"/>
      <c r="AO359" s="178"/>
      <c r="AP359" s="178"/>
      <c r="AQ359" s="178"/>
      <c r="AR359" s="178"/>
      <c r="AS359" s="178"/>
      <c r="AT359" s="178"/>
      <c r="AU359" s="178"/>
      <c r="AV359" s="178"/>
      <c r="AW359" s="178"/>
    </row>
    <row r="360">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c r="AA360" s="178"/>
      <c r="AB360" s="178"/>
      <c r="AC360" s="178"/>
      <c r="AD360" s="178"/>
      <c r="AE360" s="178"/>
      <c r="AF360" s="178"/>
      <c r="AG360" s="178"/>
      <c r="AH360" s="178"/>
      <c r="AI360" s="178"/>
      <c r="AJ360" s="178"/>
      <c r="AK360" s="178"/>
      <c r="AL360" s="178"/>
      <c r="AM360" s="178"/>
      <c r="AN360" s="178"/>
      <c r="AO360" s="178"/>
      <c r="AP360" s="178"/>
      <c r="AQ360" s="178"/>
      <c r="AR360" s="178"/>
      <c r="AS360" s="178"/>
      <c r="AT360" s="178"/>
      <c r="AU360" s="178"/>
      <c r="AV360" s="178"/>
      <c r="AW360" s="178"/>
    </row>
    <row r="361">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c r="AA361" s="178"/>
      <c r="AB361" s="178"/>
      <c r="AC361" s="178"/>
      <c r="AD361" s="178"/>
      <c r="AE361" s="178"/>
      <c r="AF361" s="178"/>
      <c r="AG361" s="178"/>
      <c r="AH361" s="178"/>
      <c r="AI361" s="178"/>
      <c r="AJ361" s="178"/>
      <c r="AK361" s="178"/>
      <c r="AL361" s="178"/>
      <c r="AM361" s="178"/>
      <c r="AN361" s="178"/>
      <c r="AO361" s="178"/>
      <c r="AP361" s="178"/>
      <c r="AQ361" s="178"/>
      <c r="AR361" s="178"/>
      <c r="AS361" s="178"/>
      <c r="AT361" s="178"/>
      <c r="AU361" s="178"/>
      <c r="AV361" s="178"/>
      <c r="AW361" s="178"/>
    </row>
    <row r="362">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c r="AA362" s="178"/>
      <c r="AB362" s="178"/>
      <c r="AC362" s="178"/>
      <c r="AD362" s="178"/>
      <c r="AE362" s="178"/>
      <c r="AF362" s="178"/>
      <c r="AG362" s="178"/>
      <c r="AH362" s="178"/>
      <c r="AI362" s="178"/>
      <c r="AJ362" s="178"/>
      <c r="AK362" s="178"/>
      <c r="AL362" s="178"/>
      <c r="AM362" s="178"/>
      <c r="AN362" s="178"/>
      <c r="AO362" s="178"/>
      <c r="AP362" s="178"/>
      <c r="AQ362" s="178"/>
      <c r="AR362" s="178"/>
      <c r="AS362" s="178"/>
      <c r="AT362" s="178"/>
      <c r="AU362" s="178"/>
      <c r="AV362" s="178"/>
      <c r="AW362" s="178"/>
    </row>
    <row r="363">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8"/>
      <c r="AA363" s="178"/>
      <c r="AB363" s="178"/>
      <c r="AC363" s="178"/>
      <c r="AD363" s="178"/>
      <c r="AE363" s="178"/>
      <c r="AF363" s="178"/>
      <c r="AG363" s="178"/>
      <c r="AH363" s="178"/>
      <c r="AI363" s="178"/>
      <c r="AJ363" s="178"/>
      <c r="AK363" s="178"/>
      <c r="AL363" s="178"/>
      <c r="AM363" s="178"/>
      <c r="AN363" s="178"/>
      <c r="AO363" s="178"/>
      <c r="AP363" s="178"/>
      <c r="AQ363" s="178"/>
      <c r="AR363" s="178"/>
      <c r="AS363" s="178"/>
      <c r="AT363" s="178"/>
      <c r="AU363" s="178"/>
      <c r="AV363" s="178"/>
      <c r="AW363" s="178"/>
    </row>
    <row r="364">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178"/>
      <c r="AA364" s="178"/>
      <c r="AB364" s="178"/>
      <c r="AC364" s="178"/>
      <c r="AD364" s="178"/>
      <c r="AE364" s="178"/>
      <c r="AF364" s="178"/>
      <c r="AG364" s="178"/>
      <c r="AH364" s="178"/>
      <c r="AI364" s="178"/>
      <c r="AJ364" s="178"/>
      <c r="AK364" s="178"/>
      <c r="AL364" s="178"/>
      <c r="AM364" s="178"/>
      <c r="AN364" s="178"/>
      <c r="AO364" s="178"/>
      <c r="AP364" s="178"/>
      <c r="AQ364" s="178"/>
      <c r="AR364" s="178"/>
      <c r="AS364" s="178"/>
      <c r="AT364" s="178"/>
      <c r="AU364" s="178"/>
      <c r="AV364" s="178"/>
      <c r="AW364" s="178"/>
    </row>
    <row r="365">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178"/>
      <c r="AA365" s="178"/>
      <c r="AB365" s="178"/>
      <c r="AC365" s="178"/>
      <c r="AD365" s="178"/>
      <c r="AE365" s="178"/>
      <c r="AF365" s="178"/>
      <c r="AG365" s="178"/>
      <c r="AH365" s="178"/>
      <c r="AI365" s="178"/>
      <c r="AJ365" s="178"/>
      <c r="AK365" s="178"/>
      <c r="AL365" s="178"/>
      <c r="AM365" s="178"/>
      <c r="AN365" s="178"/>
      <c r="AO365" s="178"/>
      <c r="AP365" s="178"/>
      <c r="AQ365" s="178"/>
      <c r="AR365" s="178"/>
      <c r="AS365" s="178"/>
      <c r="AT365" s="178"/>
      <c r="AU365" s="178"/>
      <c r="AV365" s="178"/>
      <c r="AW365" s="178"/>
    </row>
    <row r="366">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8"/>
      <c r="AA366" s="178"/>
      <c r="AB366" s="178"/>
      <c r="AC366" s="178"/>
      <c r="AD366" s="178"/>
      <c r="AE366" s="178"/>
      <c r="AF366" s="178"/>
      <c r="AG366" s="178"/>
      <c r="AH366" s="178"/>
      <c r="AI366" s="178"/>
      <c r="AJ366" s="178"/>
      <c r="AK366" s="178"/>
      <c r="AL366" s="178"/>
      <c r="AM366" s="178"/>
      <c r="AN366" s="178"/>
      <c r="AO366" s="178"/>
      <c r="AP366" s="178"/>
      <c r="AQ366" s="178"/>
      <c r="AR366" s="178"/>
      <c r="AS366" s="178"/>
      <c r="AT366" s="178"/>
      <c r="AU366" s="178"/>
      <c r="AV366" s="178"/>
      <c r="AW366" s="178"/>
    </row>
    <row r="367">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row>
    <row r="368">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row>
    <row r="369">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c r="AA369" s="178"/>
      <c r="AB369" s="178"/>
      <c r="AC369" s="178"/>
      <c r="AD369" s="178"/>
      <c r="AE369" s="178"/>
      <c r="AF369" s="178"/>
      <c r="AG369" s="178"/>
      <c r="AH369" s="178"/>
      <c r="AI369" s="178"/>
      <c r="AJ369" s="178"/>
      <c r="AK369" s="178"/>
      <c r="AL369" s="178"/>
      <c r="AM369" s="178"/>
      <c r="AN369" s="178"/>
      <c r="AO369" s="178"/>
      <c r="AP369" s="178"/>
      <c r="AQ369" s="178"/>
      <c r="AR369" s="178"/>
      <c r="AS369" s="178"/>
      <c r="AT369" s="178"/>
      <c r="AU369" s="178"/>
      <c r="AV369" s="178"/>
      <c r="AW369" s="178"/>
    </row>
    <row r="370">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row>
    <row r="371">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row>
    <row r="372">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c r="AA372" s="178"/>
      <c r="AB372" s="178"/>
      <c r="AC372" s="178"/>
      <c r="AD372" s="178"/>
      <c r="AE372" s="178"/>
      <c r="AF372" s="178"/>
      <c r="AG372" s="178"/>
      <c r="AH372" s="178"/>
      <c r="AI372" s="178"/>
      <c r="AJ372" s="178"/>
      <c r="AK372" s="178"/>
      <c r="AL372" s="178"/>
      <c r="AM372" s="178"/>
      <c r="AN372" s="178"/>
      <c r="AO372" s="178"/>
      <c r="AP372" s="178"/>
      <c r="AQ372" s="178"/>
      <c r="AR372" s="178"/>
      <c r="AS372" s="178"/>
      <c r="AT372" s="178"/>
      <c r="AU372" s="178"/>
      <c r="AV372" s="178"/>
      <c r="AW372" s="178"/>
    </row>
    <row r="373">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c r="AG373" s="178"/>
      <c r="AH373" s="178"/>
      <c r="AI373" s="178"/>
      <c r="AJ373" s="178"/>
      <c r="AK373" s="178"/>
      <c r="AL373" s="178"/>
      <c r="AM373" s="178"/>
      <c r="AN373" s="178"/>
      <c r="AO373" s="178"/>
      <c r="AP373" s="178"/>
      <c r="AQ373" s="178"/>
      <c r="AR373" s="178"/>
      <c r="AS373" s="178"/>
      <c r="AT373" s="178"/>
      <c r="AU373" s="178"/>
      <c r="AV373" s="178"/>
      <c r="AW373" s="178"/>
    </row>
    <row r="374">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8"/>
      <c r="AA374" s="178"/>
      <c r="AB374" s="178"/>
      <c r="AC374" s="178"/>
      <c r="AD374" s="178"/>
      <c r="AE374" s="178"/>
      <c r="AF374" s="178"/>
      <c r="AG374" s="178"/>
      <c r="AH374" s="178"/>
      <c r="AI374" s="178"/>
      <c r="AJ374" s="178"/>
      <c r="AK374" s="178"/>
      <c r="AL374" s="178"/>
      <c r="AM374" s="178"/>
      <c r="AN374" s="178"/>
      <c r="AO374" s="178"/>
      <c r="AP374" s="178"/>
      <c r="AQ374" s="178"/>
      <c r="AR374" s="178"/>
      <c r="AS374" s="178"/>
      <c r="AT374" s="178"/>
      <c r="AU374" s="178"/>
      <c r="AV374" s="178"/>
      <c r="AW374" s="178"/>
    </row>
    <row r="375">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c r="AA375" s="178"/>
      <c r="AB375" s="178"/>
      <c r="AC375" s="178"/>
      <c r="AD375" s="178"/>
      <c r="AE375" s="178"/>
      <c r="AF375" s="178"/>
      <c r="AG375" s="178"/>
      <c r="AH375" s="178"/>
      <c r="AI375" s="178"/>
      <c r="AJ375" s="178"/>
      <c r="AK375" s="178"/>
      <c r="AL375" s="178"/>
      <c r="AM375" s="178"/>
      <c r="AN375" s="178"/>
      <c r="AO375" s="178"/>
      <c r="AP375" s="178"/>
      <c r="AQ375" s="178"/>
      <c r="AR375" s="178"/>
      <c r="AS375" s="178"/>
      <c r="AT375" s="178"/>
      <c r="AU375" s="178"/>
      <c r="AV375" s="178"/>
      <c r="AW375" s="178"/>
    </row>
    <row r="376">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c r="AA376" s="178"/>
      <c r="AB376" s="178"/>
      <c r="AC376" s="178"/>
      <c r="AD376" s="178"/>
      <c r="AE376" s="178"/>
      <c r="AF376" s="178"/>
      <c r="AG376" s="178"/>
      <c r="AH376" s="178"/>
      <c r="AI376" s="178"/>
      <c r="AJ376" s="178"/>
      <c r="AK376" s="178"/>
      <c r="AL376" s="178"/>
      <c r="AM376" s="178"/>
      <c r="AN376" s="178"/>
      <c r="AO376" s="178"/>
      <c r="AP376" s="178"/>
      <c r="AQ376" s="178"/>
      <c r="AR376" s="178"/>
      <c r="AS376" s="178"/>
      <c r="AT376" s="178"/>
      <c r="AU376" s="178"/>
      <c r="AV376" s="178"/>
      <c r="AW376" s="178"/>
    </row>
    <row r="377">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c r="AA377" s="178"/>
      <c r="AB377" s="178"/>
      <c r="AC377" s="178"/>
      <c r="AD377" s="178"/>
      <c r="AE377" s="178"/>
      <c r="AF377" s="178"/>
      <c r="AG377" s="178"/>
      <c r="AH377" s="178"/>
      <c r="AI377" s="178"/>
      <c r="AJ377" s="178"/>
      <c r="AK377" s="178"/>
      <c r="AL377" s="178"/>
      <c r="AM377" s="178"/>
      <c r="AN377" s="178"/>
      <c r="AO377" s="178"/>
      <c r="AP377" s="178"/>
      <c r="AQ377" s="178"/>
      <c r="AR377" s="178"/>
      <c r="AS377" s="178"/>
      <c r="AT377" s="178"/>
      <c r="AU377" s="178"/>
      <c r="AV377" s="178"/>
      <c r="AW377" s="178"/>
    </row>
    <row r="378">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c r="AA378" s="178"/>
      <c r="AB378" s="178"/>
      <c r="AC378" s="178"/>
      <c r="AD378" s="178"/>
      <c r="AE378" s="178"/>
      <c r="AF378" s="178"/>
      <c r="AG378" s="178"/>
      <c r="AH378" s="178"/>
      <c r="AI378" s="178"/>
      <c r="AJ378" s="178"/>
      <c r="AK378" s="178"/>
      <c r="AL378" s="178"/>
      <c r="AM378" s="178"/>
      <c r="AN378" s="178"/>
      <c r="AO378" s="178"/>
      <c r="AP378" s="178"/>
      <c r="AQ378" s="178"/>
      <c r="AR378" s="178"/>
      <c r="AS378" s="178"/>
      <c r="AT378" s="178"/>
      <c r="AU378" s="178"/>
      <c r="AV378" s="178"/>
      <c r="AW378" s="178"/>
    </row>
    <row r="379">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8"/>
      <c r="AA379" s="178"/>
      <c r="AB379" s="178"/>
      <c r="AC379" s="178"/>
      <c r="AD379" s="178"/>
      <c r="AE379" s="178"/>
      <c r="AF379" s="178"/>
      <c r="AG379" s="178"/>
      <c r="AH379" s="178"/>
      <c r="AI379" s="178"/>
      <c r="AJ379" s="178"/>
      <c r="AK379" s="178"/>
      <c r="AL379" s="178"/>
      <c r="AM379" s="178"/>
      <c r="AN379" s="178"/>
      <c r="AO379" s="178"/>
      <c r="AP379" s="178"/>
      <c r="AQ379" s="178"/>
      <c r="AR379" s="178"/>
      <c r="AS379" s="178"/>
      <c r="AT379" s="178"/>
      <c r="AU379" s="178"/>
      <c r="AV379" s="178"/>
      <c r="AW379" s="178"/>
    </row>
    <row r="380">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178"/>
      <c r="AA380" s="178"/>
      <c r="AB380" s="178"/>
      <c r="AC380" s="178"/>
      <c r="AD380" s="178"/>
      <c r="AE380" s="178"/>
      <c r="AF380" s="178"/>
      <c r="AG380" s="178"/>
      <c r="AH380" s="178"/>
      <c r="AI380" s="178"/>
      <c r="AJ380" s="178"/>
      <c r="AK380" s="178"/>
      <c r="AL380" s="178"/>
      <c r="AM380" s="178"/>
      <c r="AN380" s="178"/>
      <c r="AO380" s="178"/>
      <c r="AP380" s="178"/>
      <c r="AQ380" s="178"/>
      <c r="AR380" s="178"/>
      <c r="AS380" s="178"/>
      <c r="AT380" s="178"/>
      <c r="AU380" s="178"/>
      <c r="AV380" s="178"/>
      <c r="AW380" s="178"/>
    </row>
    <row r="381">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c r="AA381" s="178"/>
      <c r="AB381" s="178"/>
      <c r="AC381" s="178"/>
      <c r="AD381" s="178"/>
      <c r="AE381" s="178"/>
      <c r="AF381" s="178"/>
      <c r="AG381" s="178"/>
      <c r="AH381" s="178"/>
      <c r="AI381" s="178"/>
      <c r="AJ381" s="178"/>
      <c r="AK381" s="178"/>
      <c r="AL381" s="178"/>
      <c r="AM381" s="178"/>
      <c r="AN381" s="178"/>
      <c r="AO381" s="178"/>
      <c r="AP381" s="178"/>
      <c r="AQ381" s="178"/>
      <c r="AR381" s="178"/>
      <c r="AS381" s="178"/>
      <c r="AT381" s="178"/>
      <c r="AU381" s="178"/>
      <c r="AV381" s="178"/>
      <c r="AW381" s="178"/>
    </row>
    <row r="382">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8"/>
      <c r="AA382" s="178"/>
      <c r="AB382" s="178"/>
      <c r="AC382" s="178"/>
      <c r="AD382" s="178"/>
      <c r="AE382" s="178"/>
      <c r="AF382" s="178"/>
      <c r="AG382" s="178"/>
      <c r="AH382" s="178"/>
      <c r="AI382" s="178"/>
      <c r="AJ382" s="178"/>
      <c r="AK382" s="178"/>
      <c r="AL382" s="178"/>
      <c r="AM382" s="178"/>
      <c r="AN382" s="178"/>
      <c r="AO382" s="178"/>
      <c r="AP382" s="178"/>
      <c r="AQ382" s="178"/>
      <c r="AR382" s="178"/>
      <c r="AS382" s="178"/>
      <c r="AT382" s="178"/>
      <c r="AU382" s="178"/>
      <c r="AV382" s="178"/>
      <c r="AW382" s="178"/>
    </row>
    <row r="383">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178"/>
      <c r="AA383" s="178"/>
      <c r="AB383" s="178"/>
      <c r="AC383" s="178"/>
      <c r="AD383" s="178"/>
      <c r="AE383" s="178"/>
      <c r="AF383" s="178"/>
      <c r="AG383" s="178"/>
      <c r="AH383" s="178"/>
      <c r="AI383" s="178"/>
      <c r="AJ383" s="178"/>
      <c r="AK383" s="178"/>
      <c r="AL383" s="178"/>
      <c r="AM383" s="178"/>
      <c r="AN383" s="178"/>
      <c r="AO383" s="178"/>
      <c r="AP383" s="178"/>
      <c r="AQ383" s="178"/>
      <c r="AR383" s="178"/>
      <c r="AS383" s="178"/>
      <c r="AT383" s="178"/>
      <c r="AU383" s="178"/>
      <c r="AV383" s="178"/>
      <c r="AW383" s="178"/>
    </row>
    <row r="384">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178"/>
      <c r="AA384" s="178"/>
      <c r="AB384" s="178"/>
      <c r="AC384" s="178"/>
      <c r="AD384" s="178"/>
      <c r="AE384" s="178"/>
      <c r="AF384" s="178"/>
      <c r="AG384" s="178"/>
      <c r="AH384" s="178"/>
      <c r="AI384" s="178"/>
      <c r="AJ384" s="178"/>
      <c r="AK384" s="178"/>
      <c r="AL384" s="178"/>
      <c r="AM384" s="178"/>
      <c r="AN384" s="178"/>
      <c r="AO384" s="178"/>
      <c r="AP384" s="178"/>
      <c r="AQ384" s="178"/>
      <c r="AR384" s="178"/>
      <c r="AS384" s="178"/>
      <c r="AT384" s="178"/>
      <c r="AU384" s="178"/>
      <c r="AV384" s="178"/>
      <c r="AW384" s="178"/>
    </row>
    <row r="385">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c r="AA385" s="178"/>
      <c r="AB385" s="178"/>
      <c r="AC385" s="178"/>
      <c r="AD385" s="178"/>
      <c r="AE385" s="178"/>
      <c r="AF385" s="178"/>
      <c r="AG385" s="178"/>
      <c r="AH385" s="178"/>
      <c r="AI385" s="178"/>
      <c r="AJ385" s="178"/>
      <c r="AK385" s="178"/>
      <c r="AL385" s="178"/>
      <c r="AM385" s="178"/>
      <c r="AN385" s="178"/>
      <c r="AO385" s="178"/>
      <c r="AP385" s="178"/>
      <c r="AQ385" s="178"/>
      <c r="AR385" s="178"/>
      <c r="AS385" s="178"/>
      <c r="AT385" s="178"/>
      <c r="AU385" s="178"/>
      <c r="AV385" s="178"/>
      <c r="AW385" s="178"/>
    </row>
    <row r="386">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178"/>
      <c r="AA386" s="178"/>
      <c r="AB386" s="178"/>
      <c r="AC386" s="178"/>
      <c r="AD386" s="178"/>
      <c r="AE386" s="178"/>
      <c r="AF386" s="178"/>
      <c r="AG386" s="178"/>
      <c r="AH386" s="178"/>
      <c r="AI386" s="178"/>
      <c r="AJ386" s="178"/>
      <c r="AK386" s="178"/>
      <c r="AL386" s="178"/>
      <c r="AM386" s="178"/>
      <c r="AN386" s="178"/>
      <c r="AO386" s="178"/>
      <c r="AP386" s="178"/>
      <c r="AQ386" s="178"/>
      <c r="AR386" s="178"/>
      <c r="AS386" s="178"/>
      <c r="AT386" s="178"/>
      <c r="AU386" s="178"/>
      <c r="AV386" s="178"/>
      <c r="AW386" s="178"/>
    </row>
    <row r="387">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c r="AA387" s="178"/>
      <c r="AB387" s="178"/>
      <c r="AC387" s="178"/>
      <c r="AD387" s="178"/>
      <c r="AE387" s="178"/>
      <c r="AF387" s="178"/>
      <c r="AG387" s="178"/>
      <c r="AH387" s="178"/>
      <c r="AI387" s="178"/>
      <c r="AJ387" s="178"/>
      <c r="AK387" s="178"/>
      <c r="AL387" s="178"/>
      <c r="AM387" s="178"/>
      <c r="AN387" s="178"/>
      <c r="AO387" s="178"/>
      <c r="AP387" s="178"/>
      <c r="AQ387" s="178"/>
      <c r="AR387" s="178"/>
      <c r="AS387" s="178"/>
      <c r="AT387" s="178"/>
      <c r="AU387" s="178"/>
      <c r="AV387" s="178"/>
      <c r="AW387" s="178"/>
    </row>
    <row r="388">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178"/>
      <c r="AA388" s="178"/>
      <c r="AB388" s="178"/>
      <c r="AC388" s="178"/>
      <c r="AD388" s="178"/>
      <c r="AE388" s="178"/>
      <c r="AF388" s="178"/>
      <c r="AG388" s="178"/>
      <c r="AH388" s="178"/>
      <c r="AI388" s="178"/>
      <c r="AJ388" s="178"/>
      <c r="AK388" s="178"/>
      <c r="AL388" s="178"/>
      <c r="AM388" s="178"/>
      <c r="AN388" s="178"/>
      <c r="AO388" s="178"/>
      <c r="AP388" s="178"/>
      <c r="AQ388" s="178"/>
      <c r="AR388" s="178"/>
      <c r="AS388" s="178"/>
      <c r="AT388" s="178"/>
      <c r="AU388" s="178"/>
      <c r="AV388" s="178"/>
      <c r="AW388" s="178"/>
    </row>
    <row r="389">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178"/>
      <c r="AA389" s="178"/>
      <c r="AB389" s="178"/>
      <c r="AC389" s="178"/>
      <c r="AD389" s="178"/>
      <c r="AE389" s="178"/>
      <c r="AF389" s="178"/>
      <c r="AG389" s="178"/>
      <c r="AH389" s="178"/>
      <c r="AI389" s="178"/>
      <c r="AJ389" s="178"/>
      <c r="AK389" s="178"/>
      <c r="AL389" s="178"/>
      <c r="AM389" s="178"/>
      <c r="AN389" s="178"/>
      <c r="AO389" s="178"/>
      <c r="AP389" s="178"/>
      <c r="AQ389" s="178"/>
      <c r="AR389" s="178"/>
      <c r="AS389" s="178"/>
      <c r="AT389" s="178"/>
      <c r="AU389" s="178"/>
      <c r="AV389" s="178"/>
      <c r="AW389" s="178"/>
    </row>
    <row r="390">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8"/>
      <c r="AA390" s="178"/>
      <c r="AB390" s="178"/>
      <c r="AC390" s="178"/>
      <c r="AD390" s="178"/>
      <c r="AE390" s="178"/>
      <c r="AF390" s="178"/>
      <c r="AG390" s="178"/>
      <c r="AH390" s="178"/>
      <c r="AI390" s="178"/>
      <c r="AJ390" s="178"/>
      <c r="AK390" s="178"/>
      <c r="AL390" s="178"/>
      <c r="AM390" s="178"/>
      <c r="AN390" s="178"/>
      <c r="AO390" s="178"/>
      <c r="AP390" s="178"/>
      <c r="AQ390" s="178"/>
      <c r="AR390" s="178"/>
      <c r="AS390" s="178"/>
      <c r="AT390" s="178"/>
      <c r="AU390" s="178"/>
      <c r="AV390" s="178"/>
      <c r="AW390" s="178"/>
    </row>
    <row r="391">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8"/>
      <c r="AA391" s="178"/>
      <c r="AB391" s="178"/>
      <c r="AC391" s="178"/>
      <c r="AD391" s="178"/>
      <c r="AE391" s="178"/>
      <c r="AF391" s="178"/>
      <c r="AG391" s="178"/>
      <c r="AH391" s="178"/>
      <c r="AI391" s="178"/>
      <c r="AJ391" s="178"/>
      <c r="AK391" s="178"/>
      <c r="AL391" s="178"/>
      <c r="AM391" s="178"/>
      <c r="AN391" s="178"/>
      <c r="AO391" s="178"/>
      <c r="AP391" s="178"/>
      <c r="AQ391" s="178"/>
      <c r="AR391" s="178"/>
      <c r="AS391" s="178"/>
      <c r="AT391" s="178"/>
      <c r="AU391" s="178"/>
      <c r="AV391" s="178"/>
      <c r="AW391" s="178"/>
    </row>
    <row r="392">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c r="AL392" s="178"/>
      <c r="AM392" s="178"/>
      <c r="AN392" s="178"/>
      <c r="AO392" s="178"/>
      <c r="AP392" s="178"/>
      <c r="AQ392" s="178"/>
      <c r="AR392" s="178"/>
      <c r="AS392" s="178"/>
      <c r="AT392" s="178"/>
      <c r="AU392" s="178"/>
      <c r="AV392" s="178"/>
      <c r="AW392" s="178"/>
    </row>
    <row r="393">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8"/>
      <c r="AA393" s="178"/>
      <c r="AB393" s="178"/>
      <c r="AC393" s="178"/>
      <c r="AD393" s="178"/>
      <c r="AE393" s="178"/>
      <c r="AF393" s="178"/>
      <c r="AG393" s="178"/>
      <c r="AH393" s="178"/>
      <c r="AI393" s="178"/>
      <c r="AJ393" s="178"/>
      <c r="AK393" s="178"/>
      <c r="AL393" s="178"/>
      <c r="AM393" s="178"/>
      <c r="AN393" s="178"/>
      <c r="AO393" s="178"/>
      <c r="AP393" s="178"/>
      <c r="AQ393" s="178"/>
      <c r="AR393" s="178"/>
      <c r="AS393" s="178"/>
      <c r="AT393" s="178"/>
      <c r="AU393" s="178"/>
      <c r="AV393" s="178"/>
      <c r="AW393" s="178"/>
    </row>
    <row r="394">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8"/>
      <c r="AA394" s="178"/>
      <c r="AB394" s="178"/>
      <c r="AC394" s="178"/>
      <c r="AD394" s="178"/>
      <c r="AE394" s="178"/>
      <c r="AF394" s="178"/>
      <c r="AG394" s="178"/>
      <c r="AH394" s="178"/>
      <c r="AI394" s="178"/>
      <c r="AJ394" s="178"/>
      <c r="AK394" s="178"/>
      <c r="AL394" s="178"/>
      <c r="AM394" s="178"/>
      <c r="AN394" s="178"/>
      <c r="AO394" s="178"/>
      <c r="AP394" s="178"/>
      <c r="AQ394" s="178"/>
      <c r="AR394" s="178"/>
      <c r="AS394" s="178"/>
      <c r="AT394" s="178"/>
      <c r="AU394" s="178"/>
      <c r="AV394" s="178"/>
      <c r="AW394" s="178"/>
    </row>
    <row r="395">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8"/>
      <c r="AA395" s="178"/>
      <c r="AB395" s="178"/>
      <c r="AC395" s="178"/>
      <c r="AD395" s="178"/>
      <c r="AE395" s="178"/>
      <c r="AF395" s="178"/>
      <c r="AG395" s="178"/>
      <c r="AH395" s="178"/>
      <c r="AI395" s="178"/>
      <c r="AJ395" s="178"/>
      <c r="AK395" s="178"/>
      <c r="AL395" s="178"/>
      <c r="AM395" s="178"/>
      <c r="AN395" s="178"/>
      <c r="AO395" s="178"/>
      <c r="AP395" s="178"/>
      <c r="AQ395" s="178"/>
      <c r="AR395" s="178"/>
      <c r="AS395" s="178"/>
      <c r="AT395" s="178"/>
      <c r="AU395" s="178"/>
      <c r="AV395" s="178"/>
      <c r="AW395" s="178"/>
    </row>
    <row r="396">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178"/>
      <c r="AA396" s="178"/>
      <c r="AB396" s="178"/>
      <c r="AC396" s="178"/>
      <c r="AD396" s="178"/>
      <c r="AE396" s="178"/>
      <c r="AF396" s="178"/>
      <c r="AG396" s="178"/>
      <c r="AH396" s="178"/>
      <c r="AI396" s="178"/>
      <c r="AJ396" s="178"/>
      <c r="AK396" s="178"/>
      <c r="AL396" s="178"/>
      <c r="AM396" s="178"/>
      <c r="AN396" s="178"/>
      <c r="AO396" s="178"/>
      <c r="AP396" s="178"/>
      <c r="AQ396" s="178"/>
      <c r="AR396" s="178"/>
      <c r="AS396" s="178"/>
      <c r="AT396" s="178"/>
      <c r="AU396" s="178"/>
      <c r="AV396" s="178"/>
      <c r="AW396" s="178"/>
    </row>
    <row r="397">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178"/>
      <c r="AA397" s="178"/>
      <c r="AB397" s="178"/>
      <c r="AC397" s="178"/>
      <c r="AD397" s="178"/>
      <c r="AE397" s="178"/>
      <c r="AF397" s="178"/>
      <c r="AG397" s="178"/>
      <c r="AH397" s="178"/>
      <c r="AI397" s="178"/>
      <c r="AJ397" s="178"/>
      <c r="AK397" s="178"/>
      <c r="AL397" s="178"/>
      <c r="AM397" s="178"/>
      <c r="AN397" s="178"/>
      <c r="AO397" s="178"/>
      <c r="AP397" s="178"/>
      <c r="AQ397" s="178"/>
      <c r="AR397" s="178"/>
      <c r="AS397" s="178"/>
      <c r="AT397" s="178"/>
      <c r="AU397" s="178"/>
      <c r="AV397" s="178"/>
      <c r="AW397" s="178"/>
    </row>
    <row r="398">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c r="Z398" s="178"/>
      <c r="AA398" s="178"/>
      <c r="AB398" s="178"/>
      <c r="AC398" s="178"/>
      <c r="AD398" s="178"/>
      <c r="AE398" s="178"/>
      <c r="AF398" s="178"/>
      <c r="AG398" s="178"/>
      <c r="AH398" s="178"/>
      <c r="AI398" s="178"/>
      <c r="AJ398" s="178"/>
      <c r="AK398" s="178"/>
      <c r="AL398" s="178"/>
      <c r="AM398" s="178"/>
      <c r="AN398" s="178"/>
      <c r="AO398" s="178"/>
      <c r="AP398" s="178"/>
      <c r="AQ398" s="178"/>
      <c r="AR398" s="178"/>
      <c r="AS398" s="178"/>
      <c r="AT398" s="178"/>
      <c r="AU398" s="178"/>
      <c r="AV398" s="178"/>
      <c r="AW398" s="178"/>
    </row>
    <row r="399">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178"/>
      <c r="AA399" s="178"/>
      <c r="AB399" s="178"/>
      <c r="AC399" s="178"/>
      <c r="AD399" s="178"/>
      <c r="AE399" s="178"/>
      <c r="AF399" s="178"/>
      <c r="AG399" s="178"/>
      <c r="AH399" s="178"/>
      <c r="AI399" s="178"/>
      <c r="AJ399" s="178"/>
      <c r="AK399" s="178"/>
      <c r="AL399" s="178"/>
      <c r="AM399" s="178"/>
      <c r="AN399" s="178"/>
      <c r="AO399" s="178"/>
      <c r="AP399" s="178"/>
      <c r="AQ399" s="178"/>
      <c r="AR399" s="178"/>
      <c r="AS399" s="178"/>
      <c r="AT399" s="178"/>
      <c r="AU399" s="178"/>
      <c r="AV399" s="178"/>
      <c r="AW399" s="178"/>
    </row>
    <row r="400">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178"/>
      <c r="AA400" s="178"/>
      <c r="AB400" s="178"/>
      <c r="AC400" s="178"/>
      <c r="AD400" s="178"/>
      <c r="AE400" s="178"/>
      <c r="AF400" s="178"/>
      <c r="AG400" s="178"/>
      <c r="AH400" s="178"/>
      <c r="AI400" s="178"/>
      <c r="AJ400" s="178"/>
      <c r="AK400" s="178"/>
      <c r="AL400" s="178"/>
      <c r="AM400" s="178"/>
      <c r="AN400" s="178"/>
      <c r="AO400" s="178"/>
      <c r="AP400" s="178"/>
      <c r="AQ400" s="178"/>
      <c r="AR400" s="178"/>
      <c r="AS400" s="178"/>
      <c r="AT400" s="178"/>
      <c r="AU400" s="178"/>
      <c r="AV400" s="178"/>
      <c r="AW400" s="178"/>
    </row>
    <row r="401">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178"/>
      <c r="AA401" s="178"/>
      <c r="AB401" s="178"/>
      <c r="AC401" s="178"/>
      <c r="AD401" s="178"/>
      <c r="AE401" s="178"/>
      <c r="AF401" s="178"/>
      <c r="AG401" s="178"/>
      <c r="AH401" s="178"/>
      <c r="AI401" s="178"/>
      <c r="AJ401" s="178"/>
      <c r="AK401" s="178"/>
      <c r="AL401" s="178"/>
      <c r="AM401" s="178"/>
      <c r="AN401" s="178"/>
      <c r="AO401" s="178"/>
      <c r="AP401" s="178"/>
      <c r="AQ401" s="178"/>
      <c r="AR401" s="178"/>
      <c r="AS401" s="178"/>
      <c r="AT401" s="178"/>
      <c r="AU401" s="178"/>
      <c r="AV401" s="178"/>
      <c r="AW401" s="178"/>
    </row>
    <row r="402">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178"/>
      <c r="AA402" s="178"/>
      <c r="AB402" s="178"/>
      <c r="AC402" s="178"/>
      <c r="AD402" s="178"/>
      <c r="AE402" s="178"/>
      <c r="AF402" s="178"/>
      <c r="AG402" s="178"/>
      <c r="AH402" s="178"/>
      <c r="AI402" s="178"/>
      <c r="AJ402" s="178"/>
      <c r="AK402" s="178"/>
      <c r="AL402" s="178"/>
      <c r="AM402" s="178"/>
      <c r="AN402" s="178"/>
      <c r="AO402" s="178"/>
      <c r="AP402" s="178"/>
      <c r="AQ402" s="178"/>
      <c r="AR402" s="178"/>
      <c r="AS402" s="178"/>
      <c r="AT402" s="178"/>
      <c r="AU402" s="178"/>
      <c r="AV402" s="178"/>
      <c r="AW402" s="178"/>
    </row>
    <row r="403">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178"/>
      <c r="AA403" s="178"/>
      <c r="AB403" s="178"/>
      <c r="AC403" s="178"/>
      <c r="AD403" s="178"/>
      <c r="AE403" s="178"/>
      <c r="AF403" s="178"/>
      <c r="AG403" s="178"/>
      <c r="AH403" s="178"/>
      <c r="AI403" s="178"/>
      <c r="AJ403" s="178"/>
      <c r="AK403" s="178"/>
      <c r="AL403" s="178"/>
      <c r="AM403" s="178"/>
      <c r="AN403" s="178"/>
      <c r="AO403" s="178"/>
      <c r="AP403" s="178"/>
      <c r="AQ403" s="178"/>
      <c r="AR403" s="178"/>
      <c r="AS403" s="178"/>
      <c r="AT403" s="178"/>
      <c r="AU403" s="178"/>
      <c r="AV403" s="178"/>
      <c r="AW403" s="178"/>
    </row>
    <row r="404">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8"/>
      <c r="AA404" s="178"/>
      <c r="AB404" s="178"/>
      <c r="AC404" s="178"/>
      <c r="AD404" s="178"/>
      <c r="AE404" s="178"/>
      <c r="AF404" s="178"/>
      <c r="AG404" s="178"/>
      <c r="AH404" s="178"/>
      <c r="AI404" s="178"/>
      <c r="AJ404" s="178"/>
      <c r="AK404" s="178"/>
      <c r="AL404" s="178"/>
      <c r="AM404" s="178"/>
      <c r="AN404" s="178"/>
      <c r="AO404" s="178"/>
      <c r="AP404" s="178"/>
      <c r="AQ404" s="178"/>
      <c r="AR404" s="178"/>
      <c r="AS404" s="178"/>
      <c r="AT404" s="178"/>
      <c r="AU404" s="178"/>
      <c r="AV404" s="178"/>
      <c r="AW404" s="178"/>
    </row>
    <row r="405">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178"/>
      <c r="AA405" s="178"/>
      <c r="AB405" s="178"/>
      <c r="AC405" s="178"/>
      <c r="AD405" s="178"/>
      <c r="AE405" s="178"/>
      <c r="AF405" s="178"/>
      <c r="AG405" s="178"/>
      <c r="AH405" s="178"/>
      <c r="AI405" s="178"/>
      <c r="AJ405" s="178"/>
      <c r="AK405" s="178"/>
      <c r="AL405" s="178"/>
      <c r="AM405" s="178"/>
      <c r="AN405" s="178"/>
      <c r="AO405" s="178"/>
      <c r="AP405" s="178"/>
      <c r="AQ405" s="178"/>
      <c r="AR405" s="178"/>
      <c r="AS405" s="178"/>
      <c r="AT405" s="178"/>
      <c r="AU405" s="178"/>
      <c r="AV405" s="178"/>
      <c r="AW405" s="178"/>
    </row>
    <row r="406">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178"/>
      <c r="AA406" s="178"/>
      <c r="AB406" s="178"/>
      <c r="AC406" s="178"/>
      <c r="AD406" s="178"/>
      <c r="AE406" s="178"/>
      <c r="AF406" s="178"/>
      <c r="AG406" s="178"/>
      <c r="AH406" s="178"/>
      <c r="AI406" s="178"/>
      <c r="AJ406" s="178"/>
      <c r="AK406" s="178"/>
      <c r="AL406" s="178"/>
      <c r="AM406" s="178"/>
      <c r="AN406" s="178"/>
      <c r="AO406" s="178"/>
      <c r="AP406" s="178"/>
      <c r="AQ406" s="178"/>
      <c r="AR406" s="178"/>
      <c r="AS406" s="178"/>
      <c r="AT406" s="178"/>
      <c r="AU406" s="178"/>
      <c r="AV406" s="178"/>
      <c r="AW406" s="178"/>
    </row>
    <row r="407">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c r="AG407" s="178"/>
      <c r="AH407" s="178"/>
      <c r="AI407" s="178"/>
      <c r="AJ407" s="178"/>
      <c r="AK407" s="178"/>
      <c r="AL407" s="178"/>
      <c r="AM407" s="178"/>
      <c r="AN407" s="178"/>
      <c r="AO407" s="178"/>
      <c r="AP407" s="178"/>
      <c r="AQ407" s="178"/>
      <c r="AR407" s="178"/>
      <c r="AS407" s="178"/>
      <c r="AT407" s="178"/>
      <c r="AU407" s="178"/>
      <c r="AV407" s="178"/>
      <c r="AW407" s="178"/>
    </row>
    <row r="408">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G408" s="178"/>
      <c r="AH408" s="178"/>
      <c r="AI408" s="178"/>
      <c r="AJ408" s="178"/>
      <c r="AK408" s="178"/>
      <c r="AL408" s="178"/>
      <c r="AM408" s="178"/>
      <c r="AN408" s="178"/>
      <c r="AO408" s="178"/>
      <c r="AP408" s="178"/>
      <c r="AQ408" s="178"/>
      <c r="AR408" s="178"/>
      <c r="AS408" s="178"/>
      <c r="AT408" s="178"/>
      <c r="AU408" s="178"/>
      <c r="AV408" s="178"/>
      <c r="AW408" s="178"/>
    </row>
    <row r="409">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178"/>
      <c r="AA409" s="178"/>
      <c r="AB409" s="178"/>
      <c r="AC409" s="178"/>
      <c r="AD409" s="178"/>
      <c r="AE409" s="178"/>
      <c r="AF409" s="178"/>
      <c r="AG409" s="178"/>
      <c r="AH409" s="178"/>
      <c r="AI409" s="178"/>
      <c r="AJ409" s="178"/>
      <c r="AK409" s="178"/>
      <c r="AL409" s="178"/>
      <c r="AM409" s="178"/>
      <c r="AN409" s="178"/>
      <c r="AO409" s="178"/>
      <c r="AP409" s="178"/>
      <c r="AQ409" s="178"/>
      <c r="AR409" s="178"/>
      <c r="AS409" s="178"/>
      <c r="AT409" s="178"/>
      <c r="AU409" s="178"/>
      <c r="AV409" s="178"/>
      <c r="AW409" s="178"/>
    </row>
    <row r="410">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178"/>
      <c r="AA410" s="178"/>
      <c r="AB410" s="178"/>
      <c r="AC410" s="178"/>
      <c r="AD410" s="178"/>
      <c r="AE410" s="178"/>
      <c r="AF410" s="178"/>
      <c r="AG410" s="178"/>
      <c r="AH410" s="178"/>
      <c r="AI410" s="178"/>
      <c r="AJ410" s="178"/>
      <c r="AK410" s="178"/>
      <c r="AL410" s="178"/>
      <c r="AM410" s="178"/>
      <c r="AN410" s="178"/>
      <c r="AO410" s="178"/>
      <c r="AP410" s="178"/>
      <c r="AQ410" s="178"/>
      <c r="AR410" s="178"/>
      <c r="AS410" s="178"/>
      <c r="AT410" s="178"/>
      <c r="AU410" s="178"/>
      <c r="AV410" s="178"/>
      <c r="AW410" s="178"/>
    </row>
    <row r="411">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178"/>
      <c r="AA411" s="178"/>
      <c r="AB411" s="178"/>
      <c r="AC411" s="178"/>
      <c r="AD411" s="178"/>
      <c r="AE411" s="178"/>
      <c r="AF411" s="178"/>
      <c r="AG411" s="178"/>
      <c r="AH411" s="178"/>
      <c r="AI411" s="178"/>
      <c r="AJ411" s="178"/>
      <c r="AK411" s="178"/>
      <c r="AL411" s="178"/>
      <c r="AM411" s="178"/>
      <c r="AN411" s="178"/>
      <c r="AO411" s="178"/>
      <c r="AP411" s="178"/>
      <c r="AQ411" s="178"/>
      <c r="AR411" s="178"/>
      <c r="AS411" s="178"/>
      <c r="AT411" s="178"/>
      <c r="AU411" s="178"/>
      <c r="AV411" s="178"/>
      <c r="AW411" s="178"/>
    </row>
    <row r="412">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178"/>
      <c r="AA412" s="178"/>
      <c r="AB412" s="178"/>
      <c r="AC412" s="178"/>
      <c r="AD412" s="178"/>
      <c r="AE412" s="178"/>
      <c r="AF412" s="178"/>
      <c r="AG412" s="178"/>
      <c r="AH412" s="178"/>
      <c r="AI412" s="178"/>
      <c r="AJ412" s="178"/>
      <c r="AK412" s="178"/>
      <c r="AL412" s="178"/>
      <c r="AM412" s="178"/>
      <c r="AN412" s="178"/>
      <c r="AO412" s="178"/>
      <c r="AP412" s="178"/>
      <c r="AQ412" s="178"/>
      <c r="AR412" s="178"/>
      <c r="AS412" s="178"/>
      <c r="AT412" s="178"/>
      <c r="AU412" s="178"/>
      <c r="AV412" s="178"/>
      <c r="AW412" s="178"/>
    </row>
    <row r="413">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c r="AG413" s="178"/>
      <c r="AH413" s="178"/>
      <c r="AI413" s="178"/>
      <c r="AJ413" s="178"/>
      <c r="AK413" s="178"/>
      <c r="AL413" s="178"/>
      <c r="AM413" s="178"/>
      <c r="AN413" s="178"/>
      <c r="AO413" s="178"/>
      <c r="AP413" s="178"/>
      <c r="AQ413" s="178"/>
      <c r="AR413" s="178"/>
      <c r="AS413" s="178"/>
      <c r="AT413" s="178"/>
      <c r="AU413" s="178"/>
      <c r="AV413" s="178"/>
      <c r="AW413" s="178"/>
    </row>
    <row r="414">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8"/>
      <c r="AA414" s="178"/>
      <c r="AB414" s="178"/>
      <c r="AC414" s="178"/>
      <c r="AD414" s="178"/>
      <c r="AE414" s="178"/>
      <c r="AF414" s="178"/>
      <c r="AG414" s="178"/>
      <c r="AH414" s="178"/>
      <c r="AI414" s="178"/>
      <c r="AJ414" s="178"/>
      <c r="AK414" s="178"/>
      <c r="AL414" s="178"/>
      <c r="AM414" s="178"/>
      <c r="AN414" s="178"/>
      <c r="AO414" s="178"/>
      <c r="AP414" s="178"/>
      <c r="AQ414" s="178"/>
      <c r="AR414" s="178"/>
      <c r="AS414" s="178"/>
      <c r="AT414" s="178"/>
      <c r="AU414" s="178"/>
      <c r="AV414" s="178"/>
      <c r="AW414" s="178"/>
    </row>
    <row r="415">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8"/>
      <c r="AD415" s="178"/>
      <c r="AE415" s="178"/>
      <c r="AF415" s="178"/>
      <c r="AG415" s="178"/>
      <c r="AH415" s="178"/>
      <c r="AI415" s="178"/>
      <c r="AJ415" s="178"/>
      <c r="AK415" s="178"/>
      <c r="AL415" s="178"/>
      <c r="AM415" s="178"/>
      <c r="AN415" s="178"/>
      <c r="AO415" s="178"/>
      <c r="AP415" s="178"/>
      <c r="AQ415" s="178"/>
      <c r="AR415" s="178"/>
      <c r="AS415" s="178"/>
      <c r="AT415" s="178"/>
      <c r="AU415" s="178"/>
      <c r="AV415" s="178"/>
      <c r="AW415" s="178"/>
    </row>
    <row r="416">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c r="AA416" s="178"/>
      <c r="AB416" s="178"/>
      <c r="AC416" s="178"/>
      <c r="AD416" s="178"/>
      <c r="AE416" s="178"/>
      <c r="AF416" s="178"/>
      <c r="AG416" s="178"/>
      <c r="AH416" s="178"/>
      <c r="AI416" s="178"/>
      <c r="AJ416" s="178"/>
      <c r="AK416" s="178"/>
      <c r="AL416" s="178"/>
      <c r="AM416" s="178"/>
      <c r="AN416" s="178"/>
      <c r="AO416" s="178"/>
      <c r="AP416" s="178"/>
      <c r="AQ416" s="178"/>
      <c r="AR416" s="178"/>
      <c r="AS416" s="178"/>
      <c r="AT416" s="178"/>
      <c r="AU416" s="178"/>
      <c r="AV416" s="178"/>
      <c r="AW416" s="178"/>
    </row>
    <row r="417">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c r="Z417" s="178"/>
      <c r="AA417" s="178"/>
      <c r="AB417" s="178"/>
      <c r="AC417" s="178"/>
      <c r="AD417" s="178"/>
      <c r="AE417" s="178"/>
      <c r="AF417" s="178"/>
      <c r="AG417" s="178"/>
      <c r="AH417" s="178"/>
      <c r="AI417" s="178"/>
      <c r="AJ417" s="178"/>
      <c r="AK417" s="178"/>
      <c r="AL417" s="178"/>
      <c r="AM417" s="178"/>
      <c r="AN417" s="178"/>
      <c r="AO417" s="178"/>
      <c r="AP417" s="178"/>
      <c r="AQ417" s="178"/>
      <c r="AR417" s="178"/>
      <c r="AS417" s="178"/>
      <c r="AT417" s="178"/>
      <c r="AU417" s="178"/>
      <c r="AV417" s="178"/>
      <c r="AW417" s="178"/>
    </row>
    <row r="418">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8"/>
      <c r="AA418" s="178"/>
      <c r="AB418" s="178"/>
      <c r="AC418" s="178"/>
      <c r="AD418" s="178"/>
      <c r="AE418" s="178"/>
      <c r="AF418" s="178"/>
      <c r="AG418" s="178"/>
      <c r="AH418" s="178"/>
      <c r="AI418" s="178"/>
      <c r="AJ418" s="178"/>
      <c r="AK418" s="178"/>
      <c r="AL418" s="178"/>
      <c r="AM418" s="178"/>
      <c r="AN418" s="178"/>
      <c r="AO418" s="178"/>
      <c r="AP418" s="178"/>
      <c r="AQ418" s="178"/>
      <c r="AR418" s="178"/>
      <c r="AS418" s="178"/>
      <c r="AT418" s="178"/>
      <c r="AU418" s="178"/>
      <c r="AV418" s="178"/>
      <c r="AW418" s="178"/>
    </row>
    <row r="419">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8"/>
      <c r="AA419" s="178"/>
      <c r="AB419" s="178"/>
      <c r="AC419" s="178"/>
      <c r="AD419" s="178"/>
      <c r="AE419" s="178"/>
      <c r="AF419" s="178"/>
      <c r="AG419" s="178"/>
      <c r="AH419" s="178"/>
      <c r="AI419" s="178"/>
      <c r="AJ419" s="178"/>
      <c r="AK419" s="178"/>
      <c r="AL419" s="178"/>
      <c r="AM419" s="178"/>
      <c r="AN419" s="178"/>
      <c r="AO419" s="178"/>
      <c r="AP419" s="178"/>
      <c r="AQ419" s="178"/>
      <c r="AR419" s="178"/>
      <c r="AS419" s="178"/>
      <c r="AT419" s="178"/>
      <c r="AU419" s="178"/>
      <c r="AV419" s="178"/>
      <c r="AW419" s="178"/>
    </row>
    <row r="420">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8"/>
      <c r="AA420" s="178"/>
      <c r="AB420" s="178"/>
      <c r="AC420" s="178"/>
      <c r="AD420" s="178"/>
      <c r="AE420" s="178"/>
      <c r="AF420" s="178"/>
      <c r="AG420" s="178"/>
      <c r="AH420" s="178"/>
      <c r="AI420" s="178"/>
      <c r="AJ420" s="178"/>
      <c r="AK420" s="178"/>
      <c r="AL420" s="178"/>
      <c r="AM420" s="178"/>
      <c r="AN420" s="178"/>
      <c r="AO420" s="178"/>
      <c r="AP420" s="178"/>
      <c r="AQ420" s="178"/>
      <c r="AR420" s="178"/>
      <c r="AS420" s="178"/>
      <c r="AT420" s="178"/>
      <c r="AU420" s="178"/>
      <c r="AV420" s="178"/>
      <c r="AW420" s="178"/>
    </row>
    <row r="421">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c r="AA421" s="178"/>
      <c r="AB421" s="178"/>
      <c r="AC421" s="178"/>
      <c r="AD421" s="178"/>
      <c r="AE421" s="178"/>
      <c r="AF421" s="178"/>
      <c r="AG421" s="178"/>
      <c r="AH421" s="178"/>
      <c r="AI421" s="178"/>
      <c r="AJ421" s="178"/>
      <c r="AK421" s="178"/>
      <c r="AL421" s="178"/>
      <c r="AM421" s="178"/>
      <c r="AN421" s="178"/>
      <c r="AO421" s="178"/>
      <c r="AP421" s="178"/>
      <c r="AQ421" s="178"/>
      <c r="AR421" s="178"/>
      <c r="AS421" s="178"/>
      <c r="AT421" s="178"/>
      <c r="AU421" s="178"/>
      <c r="AV421" s="178"/>
      <c r="AW421" s="178"/>
    </row>
    <row r="422">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8"/>
      <c r="AA422" s="178"/>
      <c r="AB422" s="178"/>
      <c r="AC422" s="178"/>
      <c r="AD422" s="178"/>
      <c r="AE422" s="178"/>
      <c r="AF422" s="178"/>
      <c r="AG422" s="178"/>
      <c r="AH422" s="178"/>
      <c r="AI422" s="178"/>
      <c r="AJ422" s="178"/>
      <c r="AK422" s="178"/>
      <c r="AL422" s="178"/>
      <c r="AM422" s="178"/>
      <c r="AN422" s="178"/>
      <c r="AO422" s="178"/>
      <c r="AP422" s="178"/>
      <c r="AQ422" s="178"/>
      <c r="AR422" s="178"/>
      <c r="AS422" s="178"/>
      <c r="AT422" s="178"/>
      <c r="AU422" s="178"/>
      <c r="AV422" s="178"/>
      <c r="AW422" s="178"/>
    </row>
    <row r="423">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c r="AA423" s="178"/>
      <c r="AB423" s="178"/>
      <c r="AC423" s="178"/>
      <c r="AD423" s="178"/>
      <c r="AE423" s="178"/>
      <c r="AF423" s="178"/>
      <c r="AG423" s="178"/>
      <c r="AH423" s="178"/>
      <c r="AI423" s="178"/>
      <c r="AJ423" s="178"/>
      <c r="AK423" s="178"/>
      <c r="AL423" s="178"/>
      <c r="AM423" s="178"/>
      <c r="AN423" s="178"/>
      <c r="AO423" s="178"/>
      <c r="AP423" s="178"/>
      <c r="AQ423" s="178"/>
      <c r="AR423" s="178"/>
      <c r="AS423" s="178"/>
      <c r="AT423" s="178"/>
      <c r="AU423" s="178"/>
      <c r="AV423" s="178"/>
      <c r="AW423" s="178"/>
    </row>
    <row r="424">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c r="Z424" s="178"/>
      <c r="AA424" s="178"/>
      <c r="AB424" s="178"/>
      <c r="AC424" s="178"/>
      <c r="AD424" s="178"/>
      <c r="AE424" s="178"/>
      <c r="AF424" s="178"/>
      <c r="AG424" s="178"/>
      <c r="AH424" s="178"/>
      <c r="AI424" s="178"/>
      <c r="AJ424" s="178"/>
      <c r="AK424" s="178"/>
      <c r="AL424" s="178"/>
      <c r="AM424" s="178"/>
      <c r="AN424" s="178"/>
      <c r="AO424" s="178"/>
      <c r="AP424" s="178"/>
      <c r="AQ424" s="178"/>
      <c r="AR424" s="178"/>
      <c r="AS424" s="178"/>
      <c r="AT424" s="178"/>
      <c r="AU424" s="178"/>
      <c r="AV424" s="178"/>
      <c r="AW424" s="178"/>
    </row>
    <row r="425">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c r="AA425" s="178"/>
      <c r="AB425" s="178"/>
      <c r="AC425" s="178"/>
      <c r="AD425" s="178"/>
      <c r="AE425" s="178"/>
      <c r="AF425" s="178"/>
      <c r="AG425" s="178"/>
      <c r="AH425" s="178"/>
      <c r="AI425" s="178"/>
      <c r="AJ425" s="178"/>
      <c r="AK425" s="178"/>
      <c r="AL425" s="178"/>
      <c r="AM425" s="178"/>
      <c r="AN425" s="178"/>
      <c r="AO425" s="178"/>
      <c r="AP425" s="178"/>
      <c r="AQ425" s="178"/>
      <c r="AR425" s="178"/>
      <c r="AS425" s="178"/>
      <c r="AT425" s="178"/>
      <c r="AU425" s="178"/>
      <c r="AV425" s="178"/>
      <c r="AW425" s="178"/>
    </row>
    <row r="426">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c r="Z426" s="178"/>
      <c r="AA426" s="178"/>
      <c r="AB426" s="178"/>
      <c r="AC426" s="178"/>
      <c r="AD426" s="178"/>
      <c r="AE426" s="178"/>
      <c r="AF426" s="178"/>
      <c r="AG426" s="178"/>
      <c r="AH426" s="178"/>
      <c r="AI426" s="178"/>
      <c r="AJ426" s="178"/>
      <c r="AK426" s="178"/>
      <c r="AL426" s="178"/>
      <c r="AM426" s="178"/>
      <c r="AN426" s="178"/>
      <c r="AO426" s="178"/>
      <c r="AP426" s="178"/>
      <c r="AQ426" s="178"/>
      <c r="AR426" s="178"/>
      <c r="AS426" s="178"/>
      <c r="AT426" s="178"/>
      <c r="AU426" s="178"/>
      <c r="AV426" s="178"/>
      <c r="AW426" s="178"/>
    </row>
    <row r="427">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row>
    <row r="428">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row>
    <row r="429">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row>
    <row r="430">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c r="Z430" s="178"/>
      <c r="AA430" s="178"/>
      <c r="AB430" s="178"/>
      <c r="AC430" s="178"/>
      <c r="AD430" s="178"/>
      <c r="AE430" s="178"/>
      <c r="AF430" s="178"/>
      <c r="AG430" s="178"/>
      <c r="AH430" s="178"/>
      <c r="AI430" s="178"/>
      <c r="AJ430" s="178"/>
      <c r="AK430" s="178"/>
      <c r="AL430" s="178"/>
      <c r="AM430" s="178"/>
      <c r="AN430" s="178"/>
      <c r="AO430" s="178"/>
      <c r="AP430" s="178"/>
      <c r="AQ430" s="178"/>
      <c r="AR430" s="178"/>
      <c r="AS430" s="178"/>
      <c r="AT430" s="178"/>
      <c r="AU430" s="178"/>
      <c r="AV430" s="178"/>
      <c r="AW430" s="178"/>
    </row>
    <row r="431">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c r="Z431" s="178"/>
      <c r="AA431" s="178"/>
      <c r="AB431" s="178"/>
      <c r="AC431" s="178"/>
      <c r="AD431" s="178"/>
      <c r="AE431" s="178"/>
      <c r="AF431" s="178"/>
      <c r="AG431" s="178"/>
      <c r="AH431" s="178"/>
      <c r="AI431" s="178"/>
      <c r="AJ431" s="178"/>
      <c r="AK431" s="178"/>
      <c r="AL431" s="178"/>
      <c r="AM431" s="178"/>
      <c r="AN431" s="178"/>
      <c r="AO431" s="178"/>
      <c r="AP431" s="178"/>
      <c r="AQ431" s="178"/>
      <c r="AR431" s="178"/>
      <c r="AS431" s="178"/>
      <c r="AT431" s="178"/>
      <c r="AU431" s="178"/>
      <c r="AV431" s="178"/>
      <c r="AW431" s="178"/>
    </row>
    <row r="432">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c r="Z432" s="178"/>
      <c r="AA432" s="178"/>
      <c r="AB432" s="178"/>
      <c r="AC432" s="178"/>
      <c r="AD432" s="178"/>
      <c r="AE432" s="178"/>
      <c r="AF432" s="178"/>
      <c r="AG432" s="178"/>
      <c r="AH432" s="178"/>
      <c r="AI432" s="178"/>
      <c r="AJ432" s="178"/>
      <c r="AK432" s="178"/>
      <c r="AL432" s="178"/>
      <c r="AM432" s="178"/>
      <c r="AN432" s="178"/>
      <c r="AO432" s="178"/>
      <c r="AP432" s="178"/>
      <c r="AQ432" s="178"/>
      <c r="AR432" s="178"/>
      <c r="AS432" s="178"/>
      <c r="AT432" s="178"/>
      <c r="AU432" s="178"/>
      <c r="AV432" s="178"/>
      <c r="AW432" s="178"/>
    </row>
    <row r="433">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c r="Z433" s="178"/>
      <c r="AA433" s="178"/>
      <c r="AB433" s="178"/>
      <c r="AC433" s="178"/>
      <c r="AD433" s="178"/>
      <c r="AE433" s="178"/>
      <c r="AF433" s="178"/>
      <c r="AG433" s="178"/>
      <c r="AH433" s="178"/>
      <c r="AI433" s="178"/>
      <c r="AJ433" s="178"/>
      <c r="AK433" s="178"/>
      <c r="AL433" s="178"/>
      <c r="AM433" s="178"/>
      <c r="AN433" s="178"/>
      <c r="AO433" s="178"/>
      <c r="AP433" s="178"/>
      <c r="AQ433" s="178"/>
      <c r="AR433" s="178"/>
      <c r="AS433" s="178"/>
      <c r="AT433" s="178"/>
      <c r="AU433" s="178"/>
      <c r="AV433" s="178"/>
      <c r="AW433" s="178"/>
    </row>
    <row r="434">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c r="Z434" s="178"/>
      <c r="AA434" s="178"/>
      <c r="AB434" s="178"/>
      <c r="AC434" s="178"/>
      <c r="AD434" s="178"/>
      <c r="AE434" s="178"/>
      <c r="AF434" s="178"/>
      <c r="AG434" s="178"/>
      <c r="AH434" s="178"/>
      <c r="AI434" s="178"/>
      <c r="AJ434" s="178"/>
      <c r="AK434" s="178"/>
      <c r="AL434" s="178"/>
      <c r="AM434" s="178"/>
      <c r="AN434" s="178"/>
      <c r="AO434" s="178"/>
      <c r="AP434" s="178"/>
      <c r="AQ434" s="178"/>
      <c r="AR434" s="178"/>
      <c r="AS434" s="178"/>
      <c r="AT434" s="178"/>
      <c r="AU434" s="178"/>
      <c r="AV434" s="178"/>
      <c r="AW434" s="178"/>
    </row>
    <row r="435">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8"/>
      <c r="AA435" s="178"/>
      <c r="AB435" s="178"/>
      <c r="AC435" s="178"/>
      <c r="AD435" s="178"/>
      <c r="AE435" s="178"/>
      <c r="AF435" s="178"/>
      <c r="AG435" s="178"/>
      <c r="AH435" s="178"/>
      <c r="AI435" s="178"/>
      <c r="AJ435" s="178"/>
      <c r="AK435" s="178"/>
      <c r="AL435" s="178"/>
      <c r="AM435" s="178"/>
      <c r="AN435" s="178"/>
      <c r="AO435" s="178"/>
      <c r="AP435" s="178"/>
      <c r="AQ435" s="178"/>
      <c r="AR435" s="178"/>
      <c r="AS435" s="178"/>
      <c r="AT435" s="178"/>
      <c r="AU435" s="178"/>
      <c r="AV435" s="178"/>
      <c r="AW435" s="178"/>
    </row>
    <row r="436">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c r="Z436" s="178"/>
      <c r="AA436" s="178"/>
      <c r="AB436" s="178"/>
      <c r="AC436" s="178"/>
      <c r="AD436" s="178"/>
      <c r="AE436" s="178"/>
      <c r="AF436" s="178"/>
      <c r="AG436" s="178"/>
      <c r="AH436" s="178"/>
      <c r="AI436" s="178"/>
      <c r="AJ436" s="178"/>
      <c r="AK436" s="178"/>
      <c r="AL436" s="178"/>
      <c r="AM436" s="178"/>
      <c r="AN436" s="178"/>
      <c r="AO436" s="178"/>
      <c r="AP436" s="178"/>
      <c r="AQ436" s="178"/>
      <c r="AR436" s="178"/>
      <c r="AS436" s="178"/>
      <c r="AT436" s="178"/>
      <c r="AU436" s="178"/>
      <c r="AV436" s="178"/>
      <c r="AW436" s="178"/>
    </row>
    <row r="437">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8"/>
      <c r="AA437" s="178"/>
      <c r="AB437" s="178"/>
      <c r="AC437" s="178"/>
      <c r="AD437" s="178"/>
      <c r="AE437" s="178"/>
      <c r="AF437" s="178"/>
      <c r="AG437" s="178"/>
      <c r="AH437" s="178"/>
      <c r="AI437" s="178"/>
      <c r="AJ437" s="178"/>
      <c r="AK437" s="178"/>
      <c r="AL437" s="178"/>
      <c r="AM437" s="178"/>
      <c r="AN437" s="178"/>
      <c r="AO437" s="178"/>
      <c r="AP437" s="178"/>
      <c r="AQ437" s="178"/>
      <c r="AR437" s="178"/>
      <c r="AS437" s="178"/>
      <c r="AT437" s="178"/>
      <c r="AU437" s="178"/>
      <c r="AV437" s="178"/>
      <c r="AW437" s="178"/>
    </row>
    <row r="438">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c r="Z438" s="178"/>
      <c r="AA438" s="178"/>
      <c r="AB438" s="178"/>
      <c r="AC438" s="178"/>
      <c r="AD438" s="178"/>
      <c r="AE438" s="178"/>
      <c r="AF438" s="178"/>
      <c r="AG438" s="178"/>
      <c r="AH438" s="178"/>
      <c r="AI438" s="178"/>
      <c r="AJ438" s="178"/>
      <c r="AK438" s="178"/>
      <c r="AL438" s="178"/>
      <c r="AM438" s="178"/>
      <c r="AN438" s="178"/>
      <c r="AO438" s="178"/>
      <c r="AP438" s="178"/>
      <c r="AQ438" s="178"/>
      <c r="AR438" s="178"/>
      <c r="AS438" s="178"/>
      <c r="AT438" s="178"/>
      <c r="AU438" s="178"/>
      <c r="AV438" s="178"/>
      <c r="AW438" s="178"/>
    </row>
    <row r="439">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c r="AA439" s="178"/>
      <c r="AB439" s="178"/>
      <c r="AC439" s="178"/>
      <c r="AD439" s="178"/>
      <c r="AE439" s="178"/>
      <c r="AF439" s="178"/>
      <c r="AG439" s="178"/>
      <c r="AH439" s="178"/>
      <c r="AI439" s="178"/>
      <c r="AJ439" s="178"/>
      <c r="AK439" s="178"/>
      <c r="AL439" s="178"/>
      <c r="AM439" s="178"/>
      <c r="AN439" s="178"/>
      <c r="AO439" s="178"/>
      <c r="AP439" s="178"/>
      <c r="AQ439" s="178"/>
      <c r="AR439" s="178"/>
      <c r="AS439" s="178"/>
      <c r="AT439" s="178"/>
      <c r="AU439" s="178"/>
      <c r="AV439" s="178"/>
      <c r="AW439" s="178"/>
    </row>
    <row r="440">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c r="AA440" s="178"/>
      <c r="AB440" s="178"/>
      <c r="AC440" s="178"/>
      <c r="AD440" s="178"/>
      <c r="AE440" s="178"/>
      <c r="AF440" s="178"/>
      <c r="AG440" s="178"/>
      <c r="AH440" s="178"/>
      <c r="AI440" s="178"/>
      <c r="AJ440" s="178"/>
      <c r="AK440" s="178"/>
      <c r="AL440" s="178"/>
      <c r="AM440" s="178"/>
      <c r="AN440" s="178"/>
      <c r="AO440" s="178"/>
      <c r="AP440" s="178"/>
      <c r="AQ440" s="178"/>
      <c r="AR440" s="178"/>
      <c r="AS440" s="178"/>
      <c r="AT440" s="178"/>
      <c r="AU440" s="178"/>
      <c r="AV440" s="178"/>
      <c r="AW440" s="178"/>
    </row>
    <row r="441">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8"/>
      <c r="AA441" s="178"/>
      <c r="AB441" s="178"/>
      <c r="AC441" s="178"/>
      <c r="AD441" s="178"/>
      <c r="AE441" s="178"/>
      <c r="AF441" s="178"/>
      <c r="AG441" s="178"/>
      <c r="AH441" s="178"/>
      <c r="AI441" s="178"/>
      <c r="AJ441" s="178"/>
      <c r="AK441" s="178"/>
      <c r="AL441" s="178"/>
      <c r="AM441" s="178"/>
      <c r="AN441" s="178"/>
      <c r="AO441" s="178"/>
      <c r="AP441" s="178"/>
      <c r="AQ441" s="178"/>
      <c r="AR441" s="178"/>
      <c r="AS441" s="178"/>
      <c r="AT441" s="178"/>
      <c r="AU441" s="178"/>
      <c r="AV441" s="178"/>
      <c r="AW441" s="178"/>
    </row>
    <row r="442">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c r="Z442" s="178"/>
      <c r="AA442" s="178"/>
      <c r="AB442" s="178"/>
      <c r="AC442" s="178"/>
      <c r="AD442" s="178"/>
      <c r="AE442" s="178"/>
      <c r="AF442" s="178"/>
      <c r="AG442" s="178"/>
      <c r="AH442" s="178"/>
      <c r="AI442" s="178"/>
      <c r="AJ442" s="178"/>
      <c r="AK442" s="178"/>
      <c r="AL442" s="178"/>
      <c r="AM442" s="178"/>
      <c r="AN442" s="178"/>
      <c r="AO442" s="178"/>
      <c r="AP442" s="178"/>
      <c r="AQ442" s="178"/>
      <c r="AR442" s="178"/>
      <c r="AS442" s="178"/>
      <c r="AT442" s="178"/>
      <c r="AU442" s="178"/>
      <c r="AV442" s="178"/>
      <c r="AW442" s="178"/>
    </row>
    <row r="443">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c r="Z443" s="178"/>
      <c r="AA443" s="178"/>
      <c r="AB443" s="178"/>
      <c r="AC443" s="178"/>
      <c r="AD443" s="178"/>
      <c r="AE443" s="178"/>
      <c r="AF443" s="178"/>
      <c r="AG443" s="178"/>
      <c r="AH443" s="178"/>
      <c r="AI443" s="178"/>
      <c r="AJ443" s="178"/>
      <c r="AK443" s="178"/>
      <c r="AL443" s="178"/>
      <c r="AM443" s="178"/>
      <c r="AN443" s="178"/>
      <c r="AO443" s="178"/>
      <c r="AP443" s="178"/>
      <c r="AQ443" s="178"/>
      <c r="AR443" s="178"/>
      <c r="AS443" s="178"/>
      <c r="AT443" s="178"/>
      <c r="AU443" s="178"/>
      <c r="AV443" s="178"/>
      <c r="AW443" s="178"/>
    </row>
    <row r="444">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c r="Z444" s="178"/>
      <c r="AA444" s="178"/>
      <c r="AB444" s="178"/>
      <c r="AC444" s="178"/>
      <c r="AD444" s="178"/>
      <c r="AE444" s="178"/>
      <c r="AF444" s="178"/>
      <c r="AG444" s="178"/>
      <c r="AH444" s="178"/>
      <c r="AI444" s="178"/>
      <c r="AJ444" s="178"/>
      <c r="AK444" s="178"/>
      <c r="AL444" s="178"/>
      <c r="AM444" s="178"/>
      <c r="AN444" s="178"/>
      <c r="AO444" s="178"/>
      <c r="AP444" s="178"/>
      <c r="AQ444" s="178"/>
      <c r="AR444" s="178"/>
      <c r="AS444" s="178"/>
      <c r="AT444" s="178"/>
      <c r="AU444" s="178"/>
      <c r="AV444" s="178"/>
      <c r="AW444" s="178"/>
    </row>
    <row r="445">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c r="Z445" s="178"/>
      <c r="AA445" s="178"/>
      <c r="AB445" s="178"/>
      <c r="AC445" s="178"/>
      <c r="AD445" s="178"/>
      <c r="AE445" s="178"/>
      <c r="AF445" s="178"/>
      <c r="AG445" s="178"/>
      <c r="AH445" s="178"/>
      <c r="AI445" s="178"/>
      <c r="AJ445" s="178"/>
      <c r="AK445" s="178"/>
      <c r="AL445" s="178"/>
      <c r="AM445" s="178"/>
      <c r="AN445" s="178"/>
      <c r="AO445" s="178"/>
      <c r="AP445" s="178"/>
      <c r="AQ445" s="178"/>
      <c r="AR445" s="178"/>
      <c r="AS445" s="178"/>
      <c r="AT445" s="178"/>
      <c r="AU445" s="178"/>
      <c r="AV445" s="178"/>
      <c r="AW445" s="178"/>
    </row>
    <row r="446">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8"/>
      <c r="AA446" s="178"/>
      <c r="AB446" s="178"/>
      <c r="AC446" s="178"/>
      <c r="AD446" s="178"/>
      <c r="AE446" s="178"/>
      <c r="AF446" s="178"/>
      <c r="AG446" s="178"/>
      <c r="AH446" s="178"/>
      <c r="AI446" s="178"/>
      <c r="AJ446" s="178"/>
      <c r="AK446" s="178"/>
      <c r="AL446" s="178"/>
      <c r="AM446" s="178"/>
      <c r="AN446" s="178"/>
      <c r="AO446" s="178"/>
      <c r="AP446" s="178"/>
      <c r="AQ446" s="178"/>
      <c r="AR446" s="178"/>
      <c r="AS446" s="178"/>
      <c r="AT446" s="178"/>
      <c r="AU446" s="178"/>
      <c r="AV446" s="178"/>
      <c r="AW446" s="178"/>
    </row>
    <row r="447">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c r="Z447" s="178"/>
      <c r="AA447" s="178"/>
      <c r="AB447" s="178"/>
      <c r="AC447" s="178"/>
      <c r="AD447" s="178"/>
      <c r="AE447" s="178"/>
      <c r="AF447" s="178"/>
      <c r="AG447" s="178"/>
      <c r="AH447" s="178"/>
      <c r="AI447" s="178"/>
      <c r="AJ447" s="178"/>
      <c r="AK447" s="178"/>
      <c r="AL447" s="178"/>
      <c r="AM447" s="178"/>
      <c r="AN447" s="178"/>
      <c r="AO447" s="178"/>
      <c r="AP447" s="178"/>
      <c r="AQ447" s="178"/>
      <c r="AR447" s="178"/>
      <c r="AS447" s="178"/>
      <c r="AT447" s="178"/>
      <c r="AU447" s="178"/>
      <c r="AV447" s="178"/>
      <c r="AW447" s="178"/>
    </row>
    <row r="448">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c r="AA448" s="178"/>
      <c r="AB448" s="178"/>
      <c r="AC448" s="178"/>
      <c r="AD448" s="178"/>
      <c r="AE448" s="178"/>
      <c r="AF448" s="178"/>
      <c r="AG448" s="178"/>
      <c r="AH448" s="178"/>
      <c r="AI448" s="178"/>
      <c r="AJ448" s="178"/>
      <c r="AK448" s="178"/>
      <c r="AL448" s="178"/>
      <c r="AM448" s="178"/>
      <c r="AN448" s="178"/>
      <c r="AO448" s="178"/>
      <c r="AP448" s="178"/>
      <c r="AQ448" s="178"/>
      <c r="AR448" s="178"/>
      <c r="AS448" s="178"/>
      <c r="AT448" s="178"/>
      <c r="AU448" s="178"/>
      <c r="AV448" s="178"/>
      <c r="AW448" s="178"/>
    </row>
    <row r="449">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8"/>
      <c r="AA449" s="178"/>
      <c r="AB449" s="178"/>
      <c r="AC449" s="178"/>
      <c r="AD449" s="178"/>
      <c r="AE449" s="178"/>
      <c r="AF449" s="178"/>
      <c r="AG449" s="178"/>
      <c r="AH449" s="178"/>
      <c r="AI449" s="178"/>
      <c r="AJ449" s="178"/>
      <c r="AK449" s="178"/>
      <c r="AL449" s="178"/>
      <c r="AM449" s="178"/>
      <c r="AN449" s="178"/>
      <c r="AO449" s="178"/>
      <c r="AP449" s="178"/>
      <c r="AQ449" s="178"/>
      <c r="AR449" s="178"/>
      <c r="AS449" s="178"/>
      <c r="AT449" s="178"/>
      <c r="AU449" s="178"/>
      <c r="AV449" s="178"/>
      <c r="AW449" s="178"/>
    </row>
    <row r="450">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8"/>
      <c r="AA450" s="178"/>
      <c r="AB450" s="178"/>
      <c r="AC450" s="178"/>
      <c r="AD450" s="178"/>
      <c r="AE450" s="178"/>
      <c r="AF450" s="178"/>
      <c r="AG450" s="178"/>
      <c r="AH450" s="178"/>
      <c r="AI450" s="178"/>
      <c r="AJ450" s="178"/>
      <c r="AK450" s="178"/>
      <c r="AL450" s="178"/>
      <c r="AM450" s="178"/>
      <c r="AN450" s="178"/>
      <c r="AO450" s="178"/>
      <c r="AP450" s="178"/>
      <c r="AQ450" s="178"/>
      <c r="AR450" s="178"/>
      <c r="AS450" s="178"/>
      <c r="AT450" s="178"/>
      <c r="AU450" s="178"/>
      <c r="AV450" s="178"/>
      <c r="AW450" s="178"/>
    </row>
    <row r="451">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8"/>
      <c r="AA451" s="178"/>
      <c r="AB451" s="178"/>
      <c r="AC451" s="178"/>
      <c r="AD451" s="178"/>
      <c r="AE451" s="178"/>
      <c r="AF451" s="178"/>
      <c r="AG451" s="178"/>
      <c r="AH451" s="178"/>
      <c r="AI451" s="178"/>
      <c r="AJ451" s="178"/>
      <c r="AK451" s="178"/>
      <c r="AL451" s="178"/>
      <c r="AM451" s="178"/>
      <c r="AN451" s="178"/>
      <c r="AO451" s="178"/>
      <c r="AP451" s="178"/>
      <c r="AQ451" s="178"/>
      <c r="AR451" s="178"/>
      <c r="AS451" s="178"/>
      <c r="AT451" s="178"/>
      <c r="AU451" s="178"/>
      <c r="AV451" s="178"/>
      <c r="AW451" s="178"/>
    </row>
    <row r="452">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c r="Z452" s="178"/>
      <c r="AA452" s="178"/>
      <c r="AB452" s="178"/>
      <c r="AC452" s="178"/>
      <c r="AD452" s="178"/>
      <c r="AE452" s="178"/>
      <c r="AF452" s="178"/>
      <c r="AG452" s="178"/>
      <c r="AH452" s="178"/>
      <c r="AI452" s="178"/>
      <c r="AJ452" s="178"/>
      <c r="AK452" s="178"/>
      <c r="AL452" s="178"/>
      <c r="AM452" s="178"/>
      <c r="AN452" s="178"/>
      <c r="AO452" s="178"/>
      <c r="AP452" s="178"/>
      <c r="AQ452" s="178"/>
      <c r="AR452" s="178"/>
      <c r="AS452" s="178"/>
      <c r="AT452" s="178"/>
      <c r="AU452" s="178"/>
      <c r="AV452" s="178"/>
      <c r="AW452" s="178"/>
    </row>
    <row r="453">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c r="Z453" s="178"/>
      <c r="AA453" s="178"/>
      <c r="AB453" s="178"/>
      <c r="AC453" s="178"/>
      <c r="AD453" s="178"/>
      <c r="AE453" s="178"/>
      <c r="AF453" s="178"/>
      <c r="AG453" s="178"/>
      <c r="AH453" s="178"/>
      <c r="AI453" s="178"/>
      <c r="AJ453" s="178"/>
      <c r="AK453" s="178"/>
      <c r="AL453" s="178"/>
      <c r="AM453" s="178"/>
      <c r="AN453" s="178"/>
      <c r="AO453" s="178"/>
      <c r="AP453" s="178"/>
      <c r="AQ453" s="178"/>
      <c r="AR453" s="178"/>
      <c r="AS453" s="178"/>
      <c r="AT453" s="178"/>
      <c r="AU453" s="178"/>
      <c r="AV453" s="178"/>
      <c r="AW453" s="178"/>
    </row>
    <row r="454">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8"/>
      <c r="AA454" s="178"/>
      <c r="AB454" s="178"/>
      <c r="AC454" s="178"/>
      <c r="AD454" s="178"/>
      <c r="AE454" s="178"/>
      <c r="AF454" s="178"/>
      <c r="AG454" s="178"/>
      <c r="AH454" s="178"/>
      <c r="AI454" s="178"/>
      <c r="AJ454" s="178"/>
      <c r="AK454" s="178"/>
      <c r="AL454" s="178"/>
      <c r="AM454" s="178"/>
      <c r="AN454" s="178"/>
      <c r="AO454" s="178"/>
      <c r="AP454" s="178"/>
      <c r="AQ454" s="178"/>
      <c r="AR454" s="178"/>
      <c r="AS454" s="178"/>
      <c r="AT454" s="178"/>
      <c r="AU454" s="178"/>
      <c r="AV454" s="178"/>
      <c r="AW454" s="178"/>
    </row>
    <row r="455">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c r="AA455" s="178"/>
      <c r="AB455" s="178"/>
      <c r="AC455" s="178"/>
      <c r="AD455" s="178"/>
      <c r="AE455" s="178"/>
      <c r="AF455" s="178"/>
      <c r="AG455" s="178"/>
      <c r="AH455" s="178"/>
      <c r="AI455" s="178"/>
      <c r="AJ455" s="178"/>
      <c r="AK455" s="178"/>
      <c r="AL455" s="178"/>
      <c r="AM455" s="178"/>
      <c r="AN455" s="178"/>
      <c r="AO455" s="178"/>
      <c r="AP455" s="178"/>
      <c r="AQ455" s="178"/>
      <c r="AR455" s="178"/>
      <c r="AS455" s="178"/>
      <c r="AT455" s="178"/>
      <c r="AU455" s="178"/>
      <c r="AV455" s="178"/>
      <c r="AW455" s="178"/>
    </row>
    <row r="456">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8"/>
      <c r="AA456" s="178"/>
      <c r="AB456" s="178"/>
      <c r="AC456" s="178"/>
      <c r="AD456" s="178"/>
      <c r="AE456" s="178"/>
      <c r="AF456" s="178"/>
      <c r="AG456" s="178"/>
      <c r="AH456" s="178"/>
      <c r="AI456" s="178"/>
      <c r="AJ456" s="178"/>
      <c r="AK456" s="178"/>
      <c r="AL456" s="178"/>
      <c r="AM456" s="178"/>
      <c r="AN456" s="178"/>
      <c r="AO456" s="178"/>
      <c r="AP456" s="178"/>
      <c r="AQ456" s="178"/>
      <c r="AR456" s="178"/>
      <c r="AS456" s="178"/>
      <c r="AT456" s="178"/>
      <c r="AU456" s="178"/>
      <c r="AV456" s="178"/>
      <c r="AW456" s="178"/>
    </row>
    <row r="457">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c r="Z457" s="178"/>
      <c r="AA457" s="178"/>
      <c r="AB457" s="178"/>
      <c r="AC457" s="178"/>
      <c r="AD457" s="178"/>
      <c r="AE457" s="178"/>
      <c r="AF457" s="178"/>
      <c r="AG457" s="178"/>
      <c r="AH457" s="178"/>
      <c r="AI457" s="178"/>
      <c r="AJ457" s="178"/>
      <c r="AK457" s="178"/>
      <c r="AL457" s="178"/>
      <c r="AM457" s="178"/>
      <c r="AN457" s="178"/>
      <c r="AO457" s="178"/>
      <c r="AP457" s="178"/>
      <c r="AQ457" s="178"/>
      <c r="AR457" s="178"/>
      <c r="AS457" s="178"/>
      <c r="AT457" s="178"/>
      <c r="AU457" s="178"/>
      <c r="AV457" s="178"/>
      <c r="AW457" s="178"/>
    </row>
    <row r="458">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c r="Z458" s="178"/>
      <c r="AA458" s="178"/>
      <c r="AB458" s="178"/>
      <c r="AC458" s="178"/>
      <c r="AD458" s="178"/>
      <c r="AE458" s="178"/>
      <c r="AF458" s="178"/>
      <c r="AG458" s="178"/>
      <c r="AH458" s="178"/>
      <c r="AI458" s="178"/>
      <c r="AJ458" s="178"/>
      <c r="AK458" s="178"/>
      <c r="AL458" s="178"/>
      <c r="AM458" s="178"/>
      <c r="AN458" s="178"/>
      <c r="AO458" s="178"/>
      <c r="AP458" s="178"/>
      <c r="AQ458" s="178"/>
      <c r="AR458" s="178"/>
      <c r="AS458" s="178"/>
      <c r="AT458" s="178"/>
      <c r="AU458" s="178"/>
      <c r="AV458" s="178"/>
      <c r="AW458" s="178"/>
    </row>
    <row r="459">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c r="AA459" s="178"/>
      <c r="AB459" s="178"/>
      <c r="AC459" s="178"/>
      <c r="AD459" s="178"/>
      <c r="AE459" s="178"/>
      <c r="AF459" s="178"/>
      <c r="AG459" s="178"/>
      <c r="AH459" s="178"/>
      <c r="AI459" s="178"/>
      <c r="AJ459" s="178"/>
      <c r="AK459" s="178"/>
      <c r="AL459" s="178"/>
      <c r="AM459" s="178"/>
      <c r="AN459" s="178"/>
      <c r="AO459" s="178"/>
      <c r="AP459" s="178"/>
      <c r="AQ459" s="178"/>
      <c r="AR459" s="178"/>
      <c r="AS459" s="178"/>
      <c r="AT459" s="178"/>
      <c r="AU459" s="178"/>
      <c r="AV459" s="178"/>
      <c r="AW459" s="178"/>
    </row>
    <row r="460">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c r="Z460" s="178"/>
      <c r="AA460" s="178"/>
      <c r="AB460" s="178"/>
      <c r="AC460" s="178"/>
      <c r="AD460" s="178"/>
      <c r="AE460" s="178"/>
      <c r="AF460" s="178"/>
      <c r="AG460" s="178"/>
      <c r="AH460" s="178"/>
      <c r="AI460" s="178"/>
      <c r="AJ460" s="178"/>
      <c r="AK460" s="178"/>
      <c r="AL460" s="178"/>
      <c r="AM460" s="178"/>
      <c r="AN460" s="178"/>
      <c r="AO460" s="178"/>
      <c r="AP460" s="178"/>
      <c r="AQ460" s="178"/>
      <c r="AR460" s="178"/>
      <c r="AS460" s="178"/>
      <c r="AT460" s="178"/>
      <c r="AU460" s="178"/>
      <c r="AV460" s="178"/>
      <c r="AW460" s="178"/>
    </row>
    <row r="461">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c r="Z461" s="178"/>
      <c r="AA461" s="178"/>
      <c r="AB461" s="178"/>
      <c r="AC461" s="178"/>
      <c r="AD461" s="178"/>
      <c r="AE461" s="178"/>
      <c r="AF461" s="178"/>
      <c r="AG461" s="178"/>
      <c r="AH461" s="178"/>
      <c r="AI461" s="178"/>
      <c r="AJ461" s="178"/>
      <c r="AK461" s="178"/>
      <c r="AL461" s="178"/>
      <c r="AM461" s="178"/>
      <c r="AN461" s="178"/>
      <c r="AO461" s="178"/>
      <c r="AP461" s="178"/>
      <c r="AQ461" s="178"/>
      <c r="AR461" s="178"/>
      <c r="AS461" s="178"/>
      <c r="AT461" s="178"/>
      <c r="AU461" s="178"/>
      <c r="AV461" s="178"/>
      <c r="AW461" s="178"/>
    </row>
    <row r="462">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G462" s="178"/>
      <c r="AH462" s="178"/>
      <c r="AI462" s="178"/>
      <c r="AJ462" s="178"/>
      <c r="AK462" s="178"/>
      <c r="AL462" s="178"/>
      <c r="AM462" s="178"/>
      <c r="AN462" s="178"/>
      <c r="AO462" s="178"/>
      <c r="AP462" s="178"/>
      <c r="AQ462" s="178"/>
      <c r="AR462" s="178"/>
      <c r="AS462" s="178"/>
      <c r="AT462" s="178"/>
      <c r="AU462" s="178"/>
      <c r="AV462" s="178"/>
      <c r="AW462" s="178"/>
    </row>
    <row r="463">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c r="Z463" s="178"/>
      <c r="AA463" s="178"/>
      <c r="AB463" s="178"/>
      <c r="AC463" s="178"/>
      <c r="AD463" s="178"/>
      <c r="AE463" s="178"/>
      <c r="AF463" s="178"/>
      <c r="AG463" s="178"/>
      <c r="AH463" s="178"/>
      <c r="AI463" s="178"/>
      <c r="AJ463" s="178"/>
      <c r="AK463" s="178"/>
      <c r="AL463" s="178"/>
      <c r="AM463" s="178"/>
      <c r="AN463" s="178"/>
      <c r="AO463" s="178"/>
      <c r="AP463" s="178"/>
      <c r="AQ463" s="178"/>
      <c r="AR463" s="178"/>
      <c r="AS463" s="178"/>
      <c r="AT463" s="178"/>
      <c r="AU463" s="178"/>
      <c r="AV463" s="178"/>
      <c r="AW463" s="178"/>
    </row>
    <row r="464">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c r="Z464" s="178"/>
      <c r="AA464" s="178"/>
      <c r="AB464" s="178"/>
      <c r="AC464" s="178"/>
      <c r="AD464" s="178"/>
      <c r="AE464" s="178"/>
      <c r="AF464" s="178"/>
      <c r="AG464" s="178"/>
      <c r="AH464" s="178"/>
      <c r="AI464" s="178"/>
      <c r="AJ464" s="178"/>
      <c r="AK464" s="178"/>
      <c r="AL464" s="178"/>
      <c r="AM464" s="178"/>
      <c r="AN464" s="178"/>
      <c r="AO464" s="178"/>
      <c r="AP464" s="178"/>
      <c r="AQ464" s="178"/>
      <c r="AR464" s="178"/>
      <c r="AS464" s="178"/>
      <c r="AT464" s="178"/>
      <c r="AU464" s="178"/>
      <c r="AV464" s="178"/>
      <c r="AW464" s="178"/>
    </row>
    <row r="465">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c r="Z465" s="178"/>
      <c r="AA465" s="178"/>
      <c r="AB465" s="178"/>
      <c r="AC465" s="178"/>
      <c r="AD465" s="178"/>
      <c r="AE465" s="178"/>
      <c r="AF465" s="178"/>
      <c r="AG465" s="178"/>
      <c r="AH465" s="178"/>
      <c r="AI465" s="178"/>
      <c r="AJ465" s="178"/>
      <c r="AK465" s="178"/>
      <c r="AL465" s="178"/>
      <c r="AM465" s="178"/>
      <c r="AN465" s="178"/>
      <c r="AO465" s="178"/>
      <c r="AP465" s="178"/>
      <c r="AQ465" s="178"/>
      <c r="AR465" s="178"/>
      <c r="AS465" s="178"/>
      <c r="AT465" s="178"/>
      <c r="AU465" s="178"/>
      <c r="AV465" s="178"/>
      <c r="AW465" s="178"/>
    </row>
    <row r="466">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c r="Z466" s="178"/>
      <c r="AA466" s="178"/>
      <c r="AB466" s="178"/>
      <c r="AC466" s="178"/>
      <c r="AD466" s="178"/>
      <c r="AE466" s="178"/>
      <c r="AF466" s="178"/>
      <c r="AG466" s="178"/>
      <c r="AH466" s="178"/>
      <c r="AI466" s="178"/>
      <c r="AJ466" s="178"/>
      <c r="AK466" s="178"/>
      <c r="AL466" s="178"/>
      <c r="AM466" s="178"/>
      <c r="AN466" s="178"/>
      <c r="AO466" s="178"/>
      <c r="AP466" s="178"/>
      <c r="AQ466" s="178"/>
      <c r="AR466" s="178"/>
      <c r="AS466" s="178"/>
      <c r="AT466" s="178"/>
      <c r="AU466" s="178"/>
      <c r="AV466" s="178"/>
      <c r="AW466" s="178"/>
    </row>
    <row r="467">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c r="Z467" s="178"/>
      <c r="AA467" s="178"/>
      <c r="AB467" s="178"/>
      <c r="AC467" s="178"/>
      <c r="AD467" s="178"/>
      <c r="AE467" s="178"/>
      <c r="AF467" s="178"/>
      <c r="AG467" s="178"/>
      <c r="AH467" s="178"/>
      <c r="AI467" s="178"/>
      <c r="AJ467" s="178"/>
      <c r="AK467" s="178"/>
      <c r="AL467" s="178"/>
      <c r="AM467" s="178"/>
      <c r="AN467" s="178"/>
      <c r="AO467" s="178"/>
      <c r="AP467" s="178"/>
      <c r="AQ467" s="178"/>
      <c r="AR467" s="178"/>
      <c r="AS467" s="178"/>
      <c r="AT467" s="178"/>
      <c r="AU467" s="178"/>
      <c r="AV467" s="178"/>
      <c r="AW467" s="178"/>
    </row>
    <row r="468">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c r="Z468" s="178"/>
      <c r="AA468" s="178"/>
      <c r="AB468" s="178"/>
      <c r="AC468" s="178"/>
      <c r="AD468" s="178"/>
      <c r="AE468" s="178"/>
      <c r="AF468" s="178"/>
      <c r="AG468" s="178"/>
      <c r="AH468" s="178"/>
      <c r="AI468" s="178"/>
      <c r="AJ468" s="178"/>
      <c r="AK468" s="178"/>
      <c r="AL468" s="178"/>
      <c r="AM468" s="178"/>
      <c r="AN468" s="178"/>
      <c r="AO468" s="178"/>
      <c r="AP468" s="178"/>
      <c r="AQ468" s="178"/>
      <c r="AR468" s="178"/>
      <c r="AS468" s="178"/>
      <c r="AT468" s="178"/>
      <c r="AU468" s="178"/>
      <c r="AV468" s="178"/>
      <c r="AW468" s="178"/>
    </row>
    <row r="469">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c r="AA469" s="178"/>
      <c r="AB469" s="178"/>
      <c r="AC469" s="178"/>
      <c r="AD469" s="178"/>
      <c r="AE469" s="178"/>
      <c r="AF469" s="178"/>
      <c r="AG469" s="178"/>
      <c r="AH469" s="178"/>
      <c r="AI469" s="178"/>
      <c r="AJ469" s="178"/>
      <c r="AK469" s="178"/>
      <c r="AL469" s="178"/>
      <c r="AM469" s="178"/>
      <c r="AN469" s="178"/>
      <c r="AO469" s="178"/>
      <c r="AP469" s="178"/>
      <c r="AQ469" s="178"/>
      <c r="AR469" s="178"/>
      <c r="AS469" s="178"/>
      <c r="AT469" s="178"/>
      <c r="AU469" s="178"/>
      <c r="AV469" s="178"/>
      <c r="AW469" s="178"/>
    </row>
    <row r="470">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8"/>
      <c r="AA470" s="178"/>
      <c r="AB470" s="178"/>
      <c r="AC470" s="178"/>
      <c r="AD470" s="178"/>
      <c r="AE470" s="178"/>
      <c r="AF470" s="178"/>
      <c r="AG470" s="178"/>
      <c r="AH470" s="178"/>
      <c r="AI470" s="178"/>
      <c r="AJ470" s="178"/>
      <c r="AK470" s="178"/>
      <c r="AL470" s="178"/>
      <c r="AM470" s="178"/>
      <c r="AN470" s="178"/>
      <c r="AO470" s="178"/>
      <c r="AP470" s="178"/>
      <c r="AQ470" s="178"/>
      <c r="AR470" s="178"/>
      <c r="AS470" s="178"/>
      <c r="AT470" s="178"/>
      <c r="AU470" s="178"/>
      <c r="AV470" s="178"/>
      <c r="AW470" s="178"/>
    </row>
    <row r="471">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c r="AA471" s="178"/>
      <c r="AB471" s="178"/>
      <c r="AC471" s="178"/>
      <c r="AD471" s="178"/>
      <c r="AE471" s="178"/>
      <c r="AF471" s="178"/>
      <c r="AG471" s="178"/>
      <c r="AH471" s="178"/>
      <c r="AI471" s="178"/>
      <c r="AJ471" s="178"/>
      <c r="AK471" s="178"/>
      <c r="AL471" s="178"/>
      <c r="AM471" s="178"/>
      <c r="AN471" s="178"/>
      <c r="AO471" s="178"/>
      <c r="AP471" s="178"/>
      <c r="AQ471" s="178"/>
      <c r="AR471" s="178"/>
      <c r="AS471" s="178"/>
      <c r="AT471" s="178"/>
      <c r="AU471" s="178"/>
      <c r="AV471" s="178"/>
      <c r="AW471" s="178"/>
    </row>
    <row r="472">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c r="Z472" s="178"/>
      <c r="AA472" s="178"/>
      <c r="AB472" s="178"/>
      <c r="AC472" s="178"/>
      <c r="AD472" s="178"/>
      <c r="AE472" s="178"/>
      <c r="AF472" s="178"/>
      <c r="AG472" s="178"/>
      <c r="AH472" s="178"/>
      <c r="AI472" s="178"/>
      <c r="AJ472" s="178"/>
      <c r="AK472" s="178"/>
      <c r="AL472" s="178"/>
      <c r="AM472" s="178"/>
      <c r="AN472" s="178"/>
      <c r="AO472" s="178"/>
      <c r="AP472" s="178"/>
      <c r="AQ472" s="178"/>
      <c r="AR472" s="178"/>
      <c r="AS472" s="178"/>
      <c r="AT472" s="178"/>
      <c r="AU472" s="178"/>
      <c r="AV472" s="178"/>
      <c r="AW472" s="178"/>
    </row>
    <row r="473">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c r="AA473" s="178"/>
      <c r="AB473" s="178"/>
      <c r="AC473" s="178"/>
      <c r="AD473" s="178"/>
      <c r="AE473" s="178"/>
      <c r="AF473" s="178"/>
      <c r="AG473" s="178"/>
      <c r="AH473" s="178"/>
      <c r="AI473" s="178"/>
      <c r="AJ473" s="178"/>
      <c r="AK473" s="178"/>
      <c r="AL473" s="178"/>
      <c r="AM473" s="178"/>
      <c r="AN473" s="178"/>
      <c r="AO473" s="178"/>
      <c r="AP473" s="178"/>
      <c r="AQ473" s="178"/>
      <c r="AR473" s="178"/>
      <c r="AS473" s="178"/>
      <c r="AT473" s="178"/>
      <c r="AU473" s="178"/>
      <c r="AV473" s="178"/>
      <c r="AW473" s="178"/>
    </row>
    <row r="474">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c r="AD474" s="178"/>
      <c r="AE474" s="178"/>
      <c r="AF474" s="178"/>
      <c r="AG474" s="178"/>
      <c r="AH474" s="178"/>
      <c r="AI474" s="178"/>
      <c r="AJ474" s="178"/>
      <c r="AK474" s="178"/>
      <c r="AL474" s="178"/>
      <c r="AM474" s="178"/>
      <c r="AN474" s="178"/>
      <c r="AO474" s="178"/>
      <c r="AP474" s="178"/>
      <c r="AQ474" s="178"/>
      <c r="AR474" s="178"/>
      <c r="AS474" s="178"/>
      <c r="AT474" s="178"/>
      <c r="AU474" s="178"/>
      <c r="AV474" s="178"/>
      <c r="AW474" s="178"/>
    </row>
    <row r="475">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c r="AA475" s="178"/>
      <c r="AB475" s="178"/>
      <c r="AC475" s="178"/>
      <c r="AD475" s="178"/>
      <c r="AE475" s="178"/>
      <c r="AF475" s="178"/>
      <c r="AG475" s="178"/>
      <c r="AH475" s="178"/>
      <c r="AI475" s="178"/>
      <c r="AJ475" s="178"/>
      <c r="AK475" s="178"/>
      <c r="AL475" s="178"/>
      <c r="AM475" s="178"/>
      <c r="AN475" s="178"/>
      <c r="AO475" s="178"/>
      <c r="AP475" s="178"/>
      <c r="AQ475" s="178"/>
      <c r="AR475" s="178"/>
      <c r="AS475" s="178"/>
      <c r="AT475" s="178"/>
      <c r="AU475" s="178"/>
      <c r="AV475" s="178"/>
      <c r="AW475" s="178"/>
    </row>
    <row r="476">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8"/>
      <c r="AA476" s="178"/>
      <c r="AB476" s="178"/>
      <c r="AC476" s="178"/>
      <c r="AD476" s="178"/>
      <c r="AE476" s="178"/>
      <c r="AF476" s="178"/>
      <c r="AG476" s="178"/>
      <c r="AH476" s="178"/>
      <c r="AI476" s="178"/>
      <c r="AJ476" s="178"/>
      <c r="AK476" s="178"/>
      <c r="AL476" s="178"/>
      <c r="AM476" s="178"/>
      <c r="AN476" s="178"/>
      <c r="AO476" s="178"/>
      <c r="AP476" s="178"/>
      <c r="AQ476" s="178"/>
      <c r="AR476" s="178"/>
      <c r="AS476" s="178"/>
      <c r="AT476" s="178"/>
      <c r="AU476" s="178"/>
      <c r="AV476" s="178"/>
      <c r="AW476" s="178"/>
    </row>
    <row r="477">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c r="AA477" s="178"/>
      <c r="AB477" s="178"/>
      <c r="AC477" s="178"/>
      <c r="AD477" s="178"/>
      <c r="AE477" s="178"/>
      <c r="AF477" s="178"/>
      <c r="AG477" s="178"/>
      <c r="AH477" s="178"/>
      <c r="AI477" s="178"/>
      <c r="AJ477" s="178"/>
      <c r="AK477" s="178"/>
      <c r="AL477" s="178"/>
      <c r="AM477" s="178"/>
      <c r="AN477" s="178"/>
      <c r="AO477" s="178"/>
      <c r="AP477" s="178"/>
      <c r="AQ477" s="178"/>
      <c r="AR477" s="178"/>
      <c r="AS477" s="178"/>
      <c r="AT477" s="178"/>
      <c r="AU477" s="178"/>
      <c r="AV477" s="178"/>
      <c r="AW477" s="178"/>
    </row>
    <row r="478">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c r="AA478" s="178"/>
      <c r="AB478" s="178"/>
      <c r="AC478" s="178"/>
      <c r="AD478" s="178"/>
      <c r="AE478" s="178"/>
      <c r="AF478" s="178"/>
      <c r="AG478" s="178"/>
      <c r="AH478" s="178"/>
      <c r="AI478" s="178"/>
      <c r="AJ478" s="178"/>
      <c r="AK478" s="178"/>
      <c r="AL478" s="178"/>
      <c r="AM478" s="178"/>
      <c r="AN478" s="178"/>
      <c r="AO478" s="178"/>
      <c r="AP478" s="178"/>
      <c r="AQ478" s="178"/>
      <c r="AR478" s="178"/>
      <c r="AS478" s="178"/>
      <c r="AT478" s="178"/>
      <c r="AU478" s="178"/>
      <c r="AV478" s="178"/>
      <c r="AW478" s="178"/>
    </row>
    <row r="479">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c r="AA479" s="178"/>
      <c r="AB479" s="178"/>
      <c r="AC479" s="178"/>
      <c r="AD479" s="178"/>
      <c r="AE479" s="178"/>
      <c r="AF479" s="178"/>
      <c r="AG479" s="178"/>
      <c r="AH479" s="178"/>
      <c r="AI479" s="178"/>
      <c r="AJ479" s="178"/>
      <c r="AK479" s="178"/>
      <c r="AL479" s="178"/>
      <c r="AM479" s="178"/>
      <c r="AN479" s="178"/>
      <c r="AO479" s="178"/>
      <c r="AP479" s="178"/>
      <c r="AQ479" s="178"/>
      <c r="AR479" s="178"/>
      <c r="AS479" s="178"/>
      <c r="AT479" s="178"/>
      <c r="AU479" s="178"/>
      <c r="AV479" s="178"/>
      <c r="AW479" s="178"/>
    </row>
    <row r="480">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c r="Z480" s="178"/>
      <c r="AA480" s="178"/>
      <c r="AB480" s="178"/>
      <c r="AC480" s="178"/>
      <c r="AD480" s="178"/>
      <c r="AE480" s="178"/>
      <c r="AF480" s="178"/>
      <c r="AG480" s="178"/>
      <c r="AH480" s="178"/>
      <c r="AI480" s="178"/>
      <c r="AJ480" s="178"/>
      <c r="AK480" s="178"/>
      <c r="AL480" s="178"/>
      <c r="AM480" s="178"/>
      <c r="AN480" s="178"/>
      <c r="AO480" s="178"/>
      <c r="AP480" s="178"/>
      <c r="AQ480" s="178"/>
      <c r="AR480" s="178"/>
      <c r="AS480" s="178"/>
      <c r="AT480" s="178"/>
      <c r="AU480" s="178"/>
      <c r="AV480" s="178"/>
      <c r="AW480" s="178"/>
    </row>
    <row r="481">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row>
    <row r="482">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row>
    <row r="483">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row>
    <row r="484">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c r="Z484" s="178"/>
      <c r="AA484" s="178"/>
      <c r="AB484" s="178"/>
      <c r="AC484" s="178"/>
      <c r="AD484" s="178"/>
      <c r="AE484" s="178"/>
      <c r="AF484" s="178"/>
      <c r="AG484" s="178"/>
      <c r="AH484" s="178"/>
      <c r="AI484" s="178"/>
      <c r="AJ484" s="178"/>
      <c r="AK484" s="178"/>
      <c r="AL484" s="178"/>
      <c r="AM484" s="178"/>
      <c r="AN484" s="178"/>
      <c r="AO484" s="178"/>
      <c r="AP484" s="178"/>
      <c r="AQ484" s="178"/>
      <c r="AR484" s="178"/>
      <c r="AS484" s="178"/>
      <c r="AT484" s="178"/>
      <c r="AU484" s="178"/>
      <c r="AV484" s="178"/>
      <c r="AW484" s="178"/>
    </row>
    <row r="485">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c r="Z485" s="178"/>
      <c r="AA485" s="178"/>
      <c r="AB485" s="178"/>
      <c r="AC485" s="178"/>
      <c r="AD485" s="178"/>
      <c r="AE485" s="178"/>
      <c r="AF485" s="178"/>
      <c r="AG485" s="178"/>
      <c r="AH485" s="178"/>
      <c r="AI485" s="178"/>
      <c r="AJ485" s="178"/>
      <c r="AK485" s="178"/>
      <c r="AL485" s="178"/>
      <c r="AM485" s="178"/>
      <c r="AN485" s="178"/>
      <c r="AO485" s="178"/>
      <c r="AP485" s="178"/>
      <c r="AQ485" s="178"/>
      <c r="AR485" s="178"/>
      <c r="AS485" s="178"/>
      <c r="AT485" s="178"/>
      <c r="AU485" s="178"/>
      <c r="AV485" s="178"/>
      <c r="AW485" s="178"/>
    </row>
    <row r="486">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8"/>
      <c r="AA486" s="178"/>
      <c r="AB486" s="178"/>
      <c r="AC486" s="178"/>
      <c r="AD486" s="178"/>
      <c r="AE486" s="178"/>
      <c r="AF486" s="178"/>
      <c r="AG486" s="178"/>
      <c r="AH486" s="178"/>
      <c r="AI486" s="178"/>
      <c r="AJ486" s="178"/>
      <c r="AK486" s="178"/>
      <c r="AL486" s="178"/>
      <c r="AM486" s="178"/>
      <c r="AN486" s="178"/>
      <c r="AO486" s="178"/>
      <c r="AP486" s="178"/>
      <c r="AQ486" s="178"/>
      <c r="AR486" s="178"/>
      <c r="AS486" s="178"/>
      <c r="AT486" s="178"/>
      <c r="AU486" s="178"/>
      <c r="AV486" s="178"/>
      <c r="AW486" s="178"/>
    </row>
    <row r="487">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c r="Z487" s="178"/>
      <c r="AA487" s="178"/>
      <c r="AB487" s="178"/>
      <c r="AC487" s="178"/>
      <c r="AD487" s="178"/>
      <c r="AE487" s="178"/>
      <c r="AF487" s="178"/>
      <c r="AG487" s="178"/>
      <c r="AH487" s="178"/>
      <c r="AI487" s="178"/>
      <c r="AJ487" s="178"/>
      <c r="AK487" s="178"/>
      <c r="AL487" s="178"/>
      <c r="AM487" s="178"/>
      <c r="AN487" s="178"/>
      <c r="AO487" s="178"/>
      <c r="AP487" s="178"/>
      <c r="AQ487" s="178"/>
      <c r="AR487" s="178"/>
      <c r="AS487" s="178"/>
      <c r="AT487" s="178"/>
      <c r="AU487" s="178"/>
      <c r="AV487" s="178"/>
      <c r="AW487" s="178"/>
    </row>
    <row r="488">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c r="Z488" s="178"/>
      <c r="AA488" s="178"/>
      <c r="AB488" s="178"/>
      <c r="AC488" s="178"/>
      <c r="AD488" s="178"/>
      <c r="AE488" s="178"/>
      <c r="AF488" s="178"/>
      <c r="AG488" s="178"/>
      <c r="AH488" s="178"/>
      <c r="AI488" s="178"/>
      <c r="AJ488" s="178"/>
      <c r="AK488" s="178"/>
      <c r="AL488" s="178"/>
      <c r="AM488" s="178"/>
      <c r="AN488" s="178"/>
      <c r="AO488" s="178"/>
      <c r="AP488" s="178"/>
      <c r="AQ488" s="178"/>
      <c r="AR488" s="178"/>
      <c r="AS488" s="178"/>
      <c r="AT488" s="178"/>
      <c r="AU488" s="178"/>
      <c r="AV488" s="178"/>
      <c r="AW488" s="178"/>
    </row>
    <row r="489">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8"/>
      <c r="AA489" s="178"/>
      <c r="AB489" s="178"/>
      <c r="AC489" s="178"/>
      <c r="AD489" s="178"/>
      <c r="AE489" s="178"/>
      <c r="AF489" s="178"/>
      <c r="AG489" s="178"/>
      <c r="AH489" s="178"/>
      <c r="AI489" s="178"/>
      <c r="AJ489" s="178"/>
      <c r="AK489" s="178"/>
      <c r="AL489" s="178"/>
      <c r="AM489" s="178"/>
      <c r="AN489" s="178"/>
      <c r="AO489" s="178"/>
      <c r="AP489" s="178"/>
      <c r="AQ489" s="178"/>
      <c r="AR489" s="178"/>
      <c r="AS489" s="178"/>
      <c r="AT489" s="178"/>
      <c r="AU489" s="178"/>
      <c r="AV489" s="178"/>
      <c r="AW489" s="178"/>
    </row>
    <row r="490">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c r="Z490" s="178"/>
      <c r="AA490" s="178"/>
      <c r="AB490" s="178"/>
      <c r="AC490" s="178"/>
      <c r="AD490" s="178"/>
      <c r="AE490" s="178"/>
      <c r="AF490" s="178"/>
      <c r="AG490" s="178"/>
      <c r="AH490" s="178"/>
      <c r="AI490" s="178"/>
      <c r="AJ490" s="178"/>
      <c r="AK490" s="178"/>
      <c r="AL490" s="178"/>
      <c r="AM490" s="178"/>
      <c r="AN490" s="178"/>
      <c r="AO490" s="178"/>
      <c r="AP490" s="178"/>
      <c r="AQ490" s="178"/>
      <c r="AR490" s="178"/>
      <c r="AS490" s="178"/>
      <c r="AT490" s="178"/>
      <c r="AU490" s="178"/>
      <c r="AV490" s="178"/>
      <c r="AW490" s="178"/>
    </row>
    <row r="491">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c r="Z491" s="178"/>
      <c r="AA491" s="178"/>
      <c r="AB491" s="178"/>
      <c r="AC491" s="178"/>
      <c r="AD491" s="178"/>
      <c r="AE491" s="178"/>
      <c r="AF491" s="178"/>
      <c r="AG491" s="178"/>
      <c r="AH491" s="178"/>
      <c r="AI491" s="178"/>
      <c r="AJ491" s="178"/>
      <c r="AK491" s="178"/>
      <c r="AL491" s="178"/>
      <c r="AM491" s="178"/>
      <c r="AN491" s="178"/>
      <c r="AO491" s="178"/>
      <c r="AP491" s="178"/>
      <c r="AQ491" s="178"/>
      <c r="AR491" s="178"/>
      <c r="AS491" s="178"/>
      <c r="AT491" s="178"/>
      <c r="AU491" s="178"/>
      <c r="AV491" s="178"/>
      <c r="AW491" s="178"/>
    </row>
    <row r="492">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c r="Z492" s="178"/>
      <c r="AA492" s="178"/>
      <c r="AB492" s="178"/>
      <c r="AC492" s="178"/>
      <c r="AD492" s="178"/>
      <c r="AE492" s="178"/>
      <c r="AF492" s="178"/>
      <c r="AG492" s="178"/>
      <c r="AH492" s="178"/>
      <c r="AI492" s="178"/>
      <c r="AJ492" s="178"/>
      <c r="AK492" s="178"/>
      <c r="AL492" s="178"/>
      <c r="AM492" s="178"/>
      <c r="AN492" s="178"/>
      <c r="AO492" s="178"/>
      <c r="AP492" s="178"/>
      <c r="AQ492" s="178"/>
      <c r="AR492" s="178"/>
      <c r="AS492" s="178"/>
      <c r="AT492" s="178"/>
      <c r="AU492" s="178"/>
      <c r="AV492" s="178"/>
      <c r="AW492" s="178"/>
    </row>
    <row r="493">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c r="Z493" s="178"/>
      <c r="AA493" s="178"/>
      <c r="AB493" s="178"/>
      <c r="AC493" s="178"/>
      <c r="AD493" s="178"/>
      <c r="AE493" s="178"/>
      <c r="AF493" s="178"/>
      <c r="AG493" s="178"/>
      <c r="AH493" s="178"/>
      <c r="AI493" s="178"/>
      <c r="AJ493" s="178"/>
      <c r="AK493" s="178"/>
      <c r="AL493" s="178"/>
      <c r="AM493" s="178"/>
      <c r="AN493" s="178"/>
      <c r="AO493" s="178"/>
      <c r="AP493" s="178"/>
      <c r="AQ493" s="178"/>
      <c r="AR493" s="178"/>
      <c r="AS493" s="178"/>
      <c r="AT493" s="178"/>
      <c r="AU493" s="178"/>
      <c r="AV493" s="178"/>
      <c r="AW493" s="178"/>
    </row>
    <row r="494">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c r="Z494" s="178"/>
      <c r="AA494" s="178"/>
      <c r="AB494" s="178"/>
      <c r="AC494" s="178"/>
      <c r="AD494" s="178"/>
      <c r="AE494" s="178"/>
      <c r="AF494" s="178"/>
      <c r="AG494" s="178"/>
      <c r="AH494" s="178"/>
      <c r="AI494" s="178"/>
      <c r="AJ494" s="178"/>
      <c r="AK494" s="178"/>
      <c r="AL494" s="178"/>
      <c r="AM494" s="178"/>
      <c r="AN494" s="178"/>
      <c r="AO494" s="178"/>
      <c r="AP494" s="178"/>
      <c r="AQ494" s="178"/>
      <c r="AR494" s="178"/>
      <c r="AS494" s="178"/>
      <c r="AT494" s="178"/>
      <c r="AU494" s="178"/>
      <c r="AV494" s="178"/>
      <c r="AW494" s="178"/>
    </row>
    <row r="495">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c r="AA495" s="178"/>
      <c r="AB495" s="178"/>
      <c r="AC495" s="178"/>
      <c r="AD495" s="178"/>
      <c r="AE495" s="178"/>
      <c r="AF495" s="178"/>
      <c r="AG495" s="178"/>
      <c r="AH495" s="178"/>
      <c r="AI495" s="178"/>
      <c r="AJ495" s="178"/>
      <c r="AK495" s="178"/>
      <c r="AL495" s="178"/>
      <c r="AM495" s="178"/>
      <c r="AN495" s="178"/>
      <c r="AO495" s="178"/>
      <c r="AP495" s="178"/>
      <c r="AQ495" s="178"/>
      <c r="AR495" s="178"/>
      <c r="AS495" s="178"/>
      <c r="AT495" s="178"/>
      <c r="AU495" s="178"/>
      <c r="AV495" s="178"/>
      <c r="AW495" s="178"/>
    </row>
    <row r="496">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c r="Z496" s="178"/>
      <c r="AA496" s="178"/>
      <c r="AB496" s="178"/>
      <c r="AC496" s="178"/>
      <c r="AD496" s="178"/>
      <c r="AE496" s="178"/>
      <c r="AF496" s="178"/>
      <c r="AG496" s="178"/>
      <c r="AH496" s="178"/>
      <c r="AI496" s="178"/>
      <c r="AJ496" s="178"/>
      <c r="AK496" s="178"/>
      <c r="AL496" s="178"/>
      <c r="AM496" s="178"/>
      <c r="AN496" s="178"/>
      <c r="AO496" s="178"/>
      <c r="AP496" s="178"/>
      <c r="AQ496" s="178"/>
      <c r="AR496" s="178"/>
      <c r="AS496" s="178"/>
      <c r="AT496" s="178"/>
      <c r="AU496" s="178"/>
      <c r="AV496" s="178"/>
      <c r="AW496" s="178"/>
    </row>
    <row r="497">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c r="Z497" s="178"/>
      <c r="AA497" s="178"/>
      <c r="AB497" s="178"/>
      <c r="AC497" s="178"/>
      <c r="AD497" s="178"/>
      <c r="AE497" s="178"/>
      <c r="AF497" s="178"/>
      <c r="AG497" s="178"/>
      <c r="AH497" s="178"/>
      <c r="AI497" s="178"/>
      <c r="AJ497" s="178"/>
      <c r="AK497" s="178"/>
      <c r="AL497" s="178"/>
      <c r="AM497" s="178"/>
      <c r="AN497" s="178"/>
      <c r="AO497" s="178"/>
      <c r="AP497" s="178"/>
      <c r="AQ497" s="178"/>
      <c r="AR497" s="178"/>
      <c r="AS497" s="178"/>
      <c r="AT497" s="178"/>
      <c r="AU497" s="178"/>
      <c r="AV497" s="178"/>
      <c r="AW497" s="178"/>
    </row>
    <row r="498">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c r="Z498" s="178"/>
      <c r="AA498" s="178"/>
      <c r="AB498" s="178"/>
      <c r="AC498" s="178"/>
      <c r="AD498" s="178"/>
      <c r="AE498" s="178"/>
      <c r="AF498" s="178"/>
      <c r="AG498" s="178"/>
      <c r="AH498" s="178"/>
      <c r="AI498" s="178"/>
      <c r="AJ498" s="178"/>
      <c r="AK498" s="178"/>
      <c r="AL498" s="178"/>
      <c r="AM498" s="178"/>
      <c r="AN498" s="178"/>
      <c r="AO498" s="178"/>
      <c r="AP498" s="178"/>
      <c r="AQ498" s="178"/>
      <c r="AR498" s="178"/>
      <c r="AS498" s="178"/>
      <c r="AT498" s="178"/>
      <c r="AU498" s="178"/>
      <c r="AV498" s="178"/>
      <c r="AW498" s="178"/>
    </row>
    <row r="499">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c r="Z499" s="178"/>
      <c r="AA499" s="178"/>
      <c r="AB499" s="178"/>
      <c r="AC499" s="178"/>
      <c r="AD499" s="178"/>
      <c r="AE499" s="178"/>
      <c r="AF499" s="178"/>
      <c r="AG499" s="178"/>
      <c r="AH499" s="178"/>
      <c r="AI499" s="178"/>
      <c r="AJ499" s="178"/>
      <c r="AK499" s="178"/>
      <c r="AL499" s="178"/>
      <c r="AM499" s="178"/>
      <c r="AN499" s="178"/>
      <c r="AO499" s="178"/>
      <c r="AP499" s="178"/>
      <c r="AQ499" s="178"/>
      <c r="AR499" s="178"/>
      <c r="AS499" s="178"/>
      <c r="AT499" s="178"/>
      <c r="AU499" s="178"/>
      <c r="AV499" s="178"/>
      <c r="AW499" s="178"/>
    </row>
    <row r="500">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c r="Z500" s="178"/>
      <c r="AA500" s="178"/>
      <c r="AB500" s="178"/>
      <c r="AC500" s="178"/>
      <c r="AD500" s="178"/>
      <c r="AE500" s="178"/>
      <c r="AF500" s="178"/>
      <c r="AG500" s="178"/>
      <c r="AH500" s="178"/>
      <c r="AI500" s="178"/>
      <c r="AJ500" s="178"/>
      <c r="AK500" s="178"/>
      <c r="AL500" s="178"/>
      <c r="AM500" s="178"/>
      <c r="AN500" s="178"/>
      <c r="AO500" s="178"/>
      <c r="AP500" s="178"/>
      <c r="AQ500" s="178"/>
      <c r="AR500" s="178"/>
      <c r="AS500" s="178"/>
      <c r="AT500" s="178"/>
      <c r="AU500" s="178"/>
      <c r="AV500" s="178"/>
      <c r="AW500" s="178"/>
    </row>
    <row r="501">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c r="Z501" s="178"/>
      <c r="AA501" s="178"/>
      <c r="AB501" s="178"/>
      <c r="AC501" s="178"/>
      <c r="AD501" s="178"/>
      <c r="AE501" s="178"/>
      <c r="AF501" s="178"/>
      <c r="AG501" s="178"/>
      <c r="AH501" s="178"/>
      <c r="AI501" s="178"/>
      <c r="AJ501" s="178"/>
      <c r="AK501" s="178"/>
      <c r="AL501" s="178"/>
      <c r="AM501" s="178"/>
      <c r="AN501" s="178"/>
      <c r="AO501" s="178"/>
      <c r="AP501" s="178"/>
      <c r="AQ501" s="178"/>
      <c r="AR501" s="178"/>
      <c r="AS501" s="178"/>
      <c r="AT501" s="178"/>
      <c r="AU501" s="178"/>
      <c r="AV501" s="178"/>
      <c r="AW501" s="178"/>
    </row>
    <row r="502">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c r="Z502" s="178"/>
      <c r="AA502" s="178"/>
      <c r="AB502" s="178"/>
      <c r="AC502" s="178"/>
      <c r="AD502" s="178"/>
      <c r="AE502" s="178"/>
      <c r="AF502" s="178"/>
      <c r="AG502" s="178"/>
      <c r="AH502" s="178"/>
      <c r="AI502" s="178"/>
      <c r="AJ502" s="178"/>
      <c r="AK502" s="178"/>
      <c r="AL502" s="178"/>
      <c r="AM502" s="178"/>
      <c r="AN502" s="178"/>
      <c r="AO502" s="178"/>
      <c r="AP502" s="178"/>
      <c r="AQ502" s="178"/>
      <c r="AR502" s="178"/>
      <c r="AS502" s="178"/>
      <c r="AT502" s="178"/>
      <c r="AU502" s="178"/>
      <c r="AV502" s="178"/>
      <c r="AW502" s="178"/>
    </row>
    <row r="503">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c r="Z503" s="178"/>
      <c r="AA503" s="178"/>
      <c r="AB503" s="178"/>
      <c r="AC503" s="178"/>
      <c r="AD503" s="178"/>
      <c r="AE503" s="178"/>
      <c r="AF503" s="178"/>
      <c r="AG503" s="178"/>
      <c r="AH503" s="178"/>
      <c r="AI503" s="178"/>
      <c r="AJ503" s="178"/>
      <c r="AK503" s="178"/>
      <c r="AL503" s="178"/>
      <c r="AM503" s="178"/>
      <c r="AN503" s="178"/>
      <c r="AO503" s="178"/>
      <c r="AP503" s="178"/>
      <c r="AQ503" s="178"/>
      <c r="AR503" s="178"/>
      <c r="AS503" s="178"/>
      <c r="AT503" s="178"/>
      <c r="AU503" s="178"/>
      <c r="AV503" s="178"/>
      <c r="AW503" s="178"/>
    </row>
    <row r="504">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c r="Z504" s="178"/>
      <c r="AA504" s="178"/>
      <c r="AB504" s="178"/>
      <c r="AC504" s="178"/>
      <c r="AD504" s="178"/>
      <c r="AE504" s="178"/>
      <c r="AF504" s="178"/>
      <c r="AG504" s="178"/>
      <c r="AH504" s="178"/>
      <c r="AI504" s="178"/>
      <c r="AJ504" s="178"/>
      <c r="AK504" s="178"/>
      <c r="AL504" s="178"/>
      <c r="AM504" s="178"/>
      <c r="AN504" s="178"/>
      <c r="AO504" s="178"/>
      <c r="AP504" s="178"/>
      <c r="AQ504" s="178"/>
      <c r="AR504" s="178"/>
      <c r="AS504" s="178"/>
      <c r="AT504" s="178"/>
      <c r="AU504" s="178"/>
      <c r="AV504" s="178"/>
      <c r="AW504" s="178"/>
    </row>
    <row r="505">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c r="Z505" s="178"/>
      <c r="AA505" s="178"/>
      <c r="AB505" s="178"/>
      <c r="AC505" s="178"/>
      <c r="AD505" s="178"/>
      <c r="AE505" s="178"/>
      <c r="AF505" s="178"/>
      <c r="AG505" s="178"/>
      <c r="AH505" s="178"/>
      <c r="AI505" s="178"/>
      <c r="AJ505" s="178"/>
      <c r="AK505" s="178"/>
      <c r="AL505" s="178"/>
      <c r="AM505" s="178"/>
      <c r="AN505" s="178"/>
      <c r="AO505" s="178"/>
      <c r="AP505" s="178"/>
      <c r="AQ505" s="178"/>
      <c r="AR505" s="178"/>
      <c r="AS505" s="178"/>
      <c r="AT505" s="178"/>
      <c r="AU505" s="178"/>
      <c r="AV505" s="178"/>
      <c r="AW505" s="178"/>
    </row>
    <row r="506">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c r="Z506" s="178"/>
      <c r="AA506" s="178"/>
      <c r="AB506" s="178"/>
      <c r="AC506" s="178"/>
      <c r="AD506" s="178"/>
      <c r="AE506" s="178"/>
      <c r="AF506" s="178"/>
      <c r="AG506" s="178"/>
      <c r="AH506" s="178"/>
      <c r="AI506" s="178"/>
      <c r="AJ506" s="178"/>
      <c r="AK506" s="178"/>
      <c r="AL506" s="178"/>
      <c r="AM506" s="178"/>
      <c r="AN506" s="178"/>
      <c r="AO506" s="178"/>
      <c r="AP506" s="178"/>
      <c r="AQ506" s="178"/>
      <c r="AR506" s="178"/>
      <c r="AS506" s="178"/>
      <c r="AT506" s="178"/>
      <c r="AU506" s="178"/>
      <c r="AV506" s="178"/>
      <c r="AW506" s="178"/>
    </row>
    <row r="507">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c r="Z507" s="178"/>
      <c r="AA507" s="178"/>
      <c r="AB507" s="178"/>
      <c r="AC507" s="178"/>
      <c r="AD507" s="178"/>
      <c r="AE507" s="178"/>
      <c r="AF507" s="178"/>
      <c r="AG507" s="178"/>
      <c r="AH507" s="178"/>
      <c r="AI507" s="178"/>
      <c r="AJ507" s="178"/>
      <c r="AK507" s="178"/>
      <c r="AL507" s="178"/>
      <c r="AM507" s="178"/>
      <c r="AN507" s="178"/>
      <c r="AO507" s="178"/>
      <c r="AP507" s="178"/>
      <c r="AQ507" s="178"/>
      <c r="AR507" s="178"/>
      <c r="AS507" s="178"/>
      <c r="AT507" s="178"/>
      <c r="AU507" s="178"/>
      <c r="AV507" s="178"/>
      <c r="AW507" s="178"/>
    </row>
    <row r="508">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c r="Z508" s="178"/>
      <c r="AA508" s="178"/>
      <c r="AB508" s="178"/>
      <c r="AC508" s="178"/>
      <c r="AD508" s="178"/>
      <c r="AE508" s="178"/>
      <c r="AF508" s="178"/>
      <c r="AG508" s="178"/>
      <c r="AH508" s="178"/>
      <c r="AI508" s="178"/>
      <c r="AJ508" s="178"/>
      <c r="AK508" s="178"/>
      <c r="AL508" s="178"/>
      <c r="AM508" s="178"/>
      <c r="AN508" s="178"/>
      <c r="AO508" s="178"/>
      <c r="AP508" s="178"/>
      <c r="AQ508" s="178"/>
      <c r="AR508" s="178"/>
      <c r="AS508" s="178"/>
      <c r="AT508" s="178"/>
      <c r="AU508" s="178"/>
      <c r="AV508" s="178"/>
      <c r="AW508" s="178"/>
    </row>
    <row r="509">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c r="Z509" s="178"/>
      <c r="AA509" s="178"/>
      <c r="AB509" s="178"/>
      <c r="AC509" s="178"/>
      <c r="AD509" s="178"/>
      <c r="AE509" s="178"/>
      <c r="AF509" s="178"/>
      <c r="AG509" s="178"/>
      <c r="AH509" s="178"/>
      <c r="AI509" s="178"/>
      <c r="AJ509" s="178"/>
      <c r="AK509" s="178"/>
      <c r="AL509" s="178"/>
      <c r="AM509" s="178"/>
      <c r="AN509" s="178"/>
      <c r="AO509" s="178"/>
      <c r="AP509" s="178"/>
      <c r="AQ509" s="178"/>
      <c r="AR509" s="178"/>
      <c r="AS509" s="178"/>
      <c r="AT509" s="178"/>
      <c r="AU509" s="178"/>
      <c r="AV509" s="178"/>
      <c r="AW509" s="178"/>
    </row>
    <row r="510">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c r="Z510" s="178"/>
      <c r="AA510" s="178"/>
      <c r="AB510" s="178"/>
      <c r="AC510" s="178"/>
      <c r="AD510" s="178"/>
      <c r="AE510" s="178"/>
      <c r="AF510" s="178"/>
      <c r="AG510" s="178"/>
      <c r="AH510" s="178"/>
      <c r="AI510" s="178"/>
      <c r="AJ510" s="178"/>
      <c r="AK510" s="178"/>
      <c r="AL510" s="178"/>
      <c r="AM510" s="178"/>
      <c r="AN510" s="178"/>
      <c r="AO510" s="178"/>
      <c r="AP510" s="178"/>
      <c r="AQ510" s="178"/>
      <c r="AR510" s="178"/>
      <c r="AS510" s="178"/>
      <c r="AT510" s="178"/>
      <c r="AU510" s="178"/>
      <c r="AV510" s="178"/>
      <c r="AW510" s="178"/>
    </row>
    <row r="511">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c r="Z511" s="178"/>
      <c r="AA511" s="178"/>
      <c r="AB511" s="178"/>
      <c r="AC511" s="178"/>
      <c r="AD511" s="178"/>
      <c r="AE511" s="178"/>
      <c r="AF511" s="178"/>
      <c r="AG511" s="178"/>
      <c r="AH511" s="178"/>
      <c r="AI511" s="178"/>
      <c r="AJ511" s="178"/>
      <c r="AK511" s="178"/>
      <c r="AL511" s="178"/>
      <c r="AM511" s="178"/>
      <c r="AN511" s="178"/>
      <c r="AO511" s="178"/>
      <c r="AP511" s="178"/>
      <c r="AQ511" s="178"/>
      <c r="AR511" s="178"/>
      <c r="AS511" s="178"/>
      <c r="AT511" s="178"/>
      <c r="AU511" s="178"/>
      <c r="AV511" s="178"/>
      <c r="AW511" s="178"/>
    </row>
    <row r="512">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c r="Z512" s="178"/>
      <c r="AA512" s="178"/>
      <c r="AB512" s="178"/>
      <c r="AC512" s="178"/>
      <c r="AD512" s="178"/>
      <c r="AE512" s="178"/>
      <c r="AF512" s="178"/>
      <c r="AG512" s="178"/>
      <c r="AH512" s="178"/>
      <c r="AI512" s="178"/>
      <c r="AJ512" s="178"/>
      <c r="AK512" s="178"/>
      <c r="AL512" s="178"/>
      <c r="AM512" s="178"/>
      <c r="AN512" s="178"/>
      <c r="AO512" s="178"/>
      <c r="AP512" s="178"/>
      <c r="AQ512" s="178"/>
      <c r="AR512" s="178"/>
      <c r="AS512" s="178"/>
      <c r="AT512" s="178"/>
      <c r="AU512" s="178"/>
      <c r="AV512" s="178"/>
      <c r="AW512" s="178"/>
    </row>
    <row r="513">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c r="Z513" s="178"/>
      <c r="AA513" s="178"/>
      <c r="AB513" s="178"/>
      <c r="AC513" s="178"/>
      <c r="AD513" s="178"/>
      <c r="AE513" s="178"/>
      <c r="AF513" s="178"/>
      <c r="AG513" s="178"/>
      <c r="AH513" s="178"/>
      <c r="AI513" s="178"/>
      <c r="AJ513" s="178"/>
      <c r="AK513" s="178"/>
      <c r="AL513" s="178"/>
      <c r="AM513" s="178"/>
      <c r="AN513" s="178"/>
      <c r="AO513" s="178"/>
      <c r="AP513" s="178"/>
      <c r="AQ513" s="178"/>
      <c r="AR513" s="178"/>
      <c r="AS513" s="178"/>
      <c r="AT513" s="178"/>
      <c r="AU513" s="178"/>
      <c r="AV513" s="178"/>
      <c r="AW513" s="178"/>
    </row>
    <row r="514">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c r="Z514" s="178"/>
      <c r="AA514" s="178"/>
      <c r="AB514" s="178"/>
      <c r="AC514" s="178"/>
      <c r="AD514" s="178"/>
      <c r="AE514" s="178"/>
      <c r="AF514" s="178"/>
      <c r="AG514" s="178"/>
      <c r="AH514" s="178"/>
      <c r="AI514" s="178"/>
      <c r="AJ514" s="178"/>
      <c r="AK514" s="178"/>
      <c r="AL514" s="178"/>
      <c r="AM514" s="178"/>
      <c r="AN514" s="178"/>
      <c r="AO514" s="178"/>
      <c r="AP514" s="178"/>
      <c r="AQ514" s="178"/>
      <c r="AR514" s="178"/>
      <c r="AS514" s="178"/>
      <c r="AT514" s="178"/>
      <c r="AU514" s="178"/>
      <c r="AV514" s="178"/>
      <c r="AW514" s="178"/>
    </row>
    <row r="515">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c r="Z515" s="178"/>
      <c r="AA515" s="178"/>
      <c r="AB515" s="178"/>
      <c r="AC515" s="178"/>
      <c r="AD515" s="178"/>
      <c r="AE515" s="178"/>
      <c r="AF515" s="178"/>
      <c r="AG515" s="178"/>
      <c r="AH515" s="178"/>
      <c r="AI515" s="178"/>
      <c r="AJ515" s="178"/>
      <c r="AK515" s="178"/>
      <c r="AL515" s="178"/>
      <c r="AM515" s="178"/>
      <c r="AN515" s="178"/>
      <c r="AO515" s="178"/>
      <c r="AP515" s="178"/>
      <c r="AQ515" s="178"/>
      <c r="AR515" s="178"/>
      <c r="AS515" s="178"/>
      <c r="AT515" s="178"/>
      <c r="AU515" s="178"/>
      <c r="AV515" s="178"/>
      <c r="AW515" s="178"/>
    </row>
    <row r="516">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c r="Z516" s="178"/>
      <c r="AA516" s="178"/>
      <c r="AB516" s="178"/>
      <c r="AC516" s="178"/>
      <c r="AD516" s="178"/>
      <c r="AE516" s="178"/>
      <c r="AF516" s="178"/>
      <c r="AG516" s="178"/>
      <c r="AH516" s="178"/>
      <c r="AI516" s="178"/>
      <c r="AJ516" s="178"/>
      <c r="AK516" s="178"/>
      <c r="AL516" s="178"/>
      <c r="AM516" s="178"/>
      <c r="AN516" s="178"/>
      <c r="AO516" s="178"/>
      <c r="AP516" s="178"/>
      <c r="AQ516" s="178"/>
      <c r="AR516" s="178"/>
      <c r="AS516" s="178"/>
      <c r="AT516" s="178"/>
      <c r="AU516" s="178"/>
      <c r="AV516" s="178"/>
      <c r="AW516" s="178"/>
    </row>
    <row r="517">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c r="Z517" s="178"/>
      <c r="AA517" s="178"/>
      <c r="AB517" s="178"/>
      <c r="AC517" s="178"/>
      <c r="AD517" s="178"/>
      <c r="AE517" s="178"/>
      <c r="AF517" s="178"/>
      <c r="AG517" s="178"/>
      <c r="AH517" s="178"/>
      <c r="AI517" s="178"/>
      <c r="AJ517" s="178"/>
      <c r="AK517" s="178"/>
      <c r="AL517" s="178"/>
      <c r="AM517" s="178"/>
      <c r="AN517" s="178"/>
      <c r="AO517" s="178"/>
      <c r="AP517" s="178"/>
      <c r="AQ517" s="178"/>
      <c r="AR517" s="178"/>
      <c r="AS517" s="178"/>
      <c r="AT517" s="178"/>
      <c r="AU517" s="178"/>
      <c r="AV517" s="178"/>
      <c r="AW517" s="178"/>
    </row>
    <row r="518">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c r="Z518" s="178"/>
      <c r="AA518" s="178"/>
      <c r="AB518" s="178"/>
      <c r="AC518" s="178"/>
      <c r="AD518" s="178"/>
      <c r="AE518" s="178"/>
      <c r="AF518" s="178"/>
      <c r="AG518" s="178"/>
      <c r="AH518" s="178"/>
      <c r="AI518" s="178"/>
      <c r="AJ518" s="178"/>
      <c r="AK518" s="178"/>
      <c r="AL518" s="178"/>
      <c r="AM518" s="178"/>
      <c r="AN518" s="178"/>
      <c r="AO518" s="178"/>
      <c r="AP518" s="178"/>
      <c r="AQ518" s="178"/>
      <c r="AR518" s="178"/>
      <c r="AS518" s="178"/>
      <c r="AT518" s="178"/>
      <c r="AU518" s="178"/>
      <c r="AV518" s="178"/>
      <c r="AW518" s="178"/>
    </row>
    <row r="519">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c r="Z519" s="178"/>
      <c r="AA519" s="178"/>
      <c r="AB519" s="178"/>
      <c r="AC519" s="178"/>
      <c r="AD519" s="178"/>
      <c r="AE519" s="178"/>
      <c r="AF519" s="178"/>
      <c r="AG519" s="178"/>
      <c r="AH519" s="178"/>
      <c r="AI519" s="178"/>
      <c r="AJ519" s="178"/>
      <c r="AK519" s="178"/>
      <c r="AL519" s="178"/>
      <c r="AM519" s="178"/>
      <c r="AN519" s="178"/>
      <c r="AO519" s="178"/>
      <c r="AP519" s="178"/>
      <c r="AQ519" s="178"/>
      <c r="AR519" s="178"/>
      <c r="AS519" s="178"/>
      <c r="AT519" s="178"/>
      <c r="AU519" s="178"/>
      <c r="AV519" s="178"/>
      <c r="AW519" s="178"/>
    </row>
    <row r="520">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c r="Z520" s="178"/>
      <c r="AA520" s="178"/>
      <c r="AB520" s="178"/>
      <c r="AC520" s="178"/>
      <c r="AD520" s="178"/>
      <c r="AE520" s="178"/>
      <c r="AF520" s="178"/>
      <c r="AG520" s="178"/>
      <c r="AH520" s="178"/>
      <c r="AI520" s="178"/>
      <c r="AJ520" s="178"/>
      <c r="AK520" s="178"/>
      <c r="AL520" s="178"/>
      <c r="AM520" s="178"/>
      <c r="AN520" s="178"/>
      <c r="AO520" s="178"/>
      <c r="AP520" s="178"/>
      <c r="AQ520" s="178"/>
      <c r="AR520" s="178"/>
      <c r="AS520" s="178"/>
      <c r="AT520" s="178"/>
      <c r="AU520" s="178"/>
      <c r="AV520" s="178"/>
      <c r="AW520" s="178"/>
    </row>
    <row r="521">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c r="Z521" s="178"/>
      <c r="AA521" s="178"/>
      <c r="AB521" s="178"/>
      <c r="AC521" s="178"/>
      <c r="AD521" s="178"/>
      <c r="AE521" s="178"/>
      <c r="AF521" s="178"/>
      <c r="AG521" s="178"/>
      <c r="AH521" s="178"/>
      <c r="AI521" s="178"/>
      <c r="AJ521" s="178"/>
      <c r="AK521" s="178"/>
      <c r="AL521" s="178"/>
      <c r="AM521" s="178"/>
      <c r="AN521" s="178"/>
      <c r="AO521" s="178"/>
      <c r="AP521" s="178"/>
      <c r="AQ521" s="178"/>
      <c r="AR521" s="178"/>
      <c r="AS521" s="178"/>
      <c r="AT521" s="178"/>
      <c r="AU521" s="178"/>
      <c r="AV521" s="178"/>
      <c r="AW521" s="178"/>
    </row>
    <row r="522">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c r="Z522" s="178"/>
      <c r="AA522" s="178"/>
      <c r="AB522" s="178"/>
      <c r="AC522" s="178"/>
      <c r="AD522" s="178"/>
      <c r="AE522" s="178"/>
      <c r="AF522" s="178"/>
      <c r="AG522" s="178"/>
      <c r="AH522" s="178"/>
      <c r="AI522" s="178"/>
      <c r="AJ522" s="178"/>
      <c r="AK522" s="178"/>
      <c r="AL522" s="178"/>
      <c r="AM522" s="178"/>
      <c r="AN522" s="178"/>
      <c r="AO522" s="178"/>
      <c r="AP522" s="178"/>
      <c r="AQ522" s="178"/>
      <c r="AR522" s="178"/>
      <c r="AS522" s="178"/>
      <c r="AT522" s="178"/>
      <c r="AU522" s="178"/>
      <c r="AV522" s="178"/>
      <c r="AW522" s="178"/>
    </row>
    <row r="523">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c r="Z523" s="178"/>
      <c r="AA523" s="178"/>
      <c r="AB523" s="178"/>
      <c r="AC523" s="178"/>
      <c r="AD523" s="178"/>
      <c r="AE523" s="178"/>
      <c r="AF523" s="178"/>
      <c r="AG523" s="178"/>
      <c r="AH523" s="178"/>
      <c r="AI523" s="178"/>
      <c r="AJ523" s="178"/>
      <c r="AK523" s="178"/>
      <c r="AL523" s="178"/>
      <c r="AM523" s="178"/>
      <c r="AN523" s="178"/>
      <c r="AO523" s="178"/>
      <c r="AP523" s="178"/>
      <c r="AQ523" s="178"/>
      <c r="AR523" s="178"/>
      <c r="AS523" s="178"/>
      <c r="AT523" s="178"/>
      <c r="AU523" s="178"/>
      <c r="AV523" s="178"/>
      <c r="AW523" s="178"/>
    </row>
    <row r="524">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c r="Z524" s="178"/>
      <c r="AA524" s="178"/>
      <c r="AB524" s="178"/>
      <c r="AC524" s="178"/>
      <c r="AD524" s="178"/>
      <c r="AE524" s="178"/>
      <c r="AF524" s="178"/>
      <c r="AG524" s="178"/>
      <c r="AH524" s="178"/>
      <c r="AI524" s="178"/>
      <c r="AJ524" s="178"/>
      <c r="AK524" s="178"/>
      <c r="AL524" s="178"/>
      <c r="AM524" s="178"/>
      <c r="AN524" s="178"/>
      <c r="AO524" s="178"/>
      <c r="AP524" s="178"/>
      <c r="AQ524" s="178"/>
      <c r="AR524" s="178"/>
      <c r="AS524" s="178"/>
      <c r="AT524" s="178"/>
      <c r="AU524" s="178"/>
      <c r="AV524" s="178"/>
      <c r="AW524" s="178"/>
    </row>
    <row r="525">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c r="Z525" s="178"/>
      <c r="AA525" s="178"/>
      <c r="AB525" s="178"/>
      <c r="AC525" s="178"/>
      <c r="AD525" s="178"/>
      <c r="AE525" s="178"/>
      <c r="AF525" s="178"/>
      <c r="AG525" s="178"/>
      <c r="AH525" s="178"/>
      <c r="AI525" s="178"/>
      <c r="AJ525" s="178"/>
      <c r="AK525" s="178"/>
      <c r="AL525" s="178"/>
      <c r="AM525" s="178"/>
      <c r="AN525" s="178"/>
      <c r="AO525" s="178"/>
      <c r="AP525" s="178"/>
      <c r="AQ525" s="178"/>
      <c r="AR525" s="178"/>
      <c r="AS525" s="178"/>
      <c r="AT525" s="178"/>
      <c r="AU525" s="178"/>
      <c r="AV525" s="178"/>
      <c r="AW525" s="178"/>
    </row>
    <row r="526">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c r="Z526" s="178"/>
      <c r="AA526" s="178"/>
      <c r="AB526" s="178"/>
      <c r="AC526" s="178"/>
      <c r="AD526" s="178"/>
      <c r="AE526" s="178"/>
      <c r="AF526" s="178"/>
      <c r="AG526" s="178"/>
      <c r="AH526" s="178"/>
      <c r="AI526" s="178"/>
      <c r="AJ526" s="178"/>
      <c r="AK526" s="178"/>
      <c r="AL526" s="178"/>
      <c r="AM526" s="178"/>
      <c r="AN526" s="178"/>
      <c r="AO526" s="178"/>
      <c r="AP526" s="178"/>
      <c r="AQ526" s="178"/>
      <c r="AR526" s="178"/>
      <c r="AS526" s="178"/>
      <c r="AT526" s="178"/>
      <c r="AU526" s="178"/>
      <c r="AV526" s="178"/>
      <c r="AW526" s="178"/>
    </row>
    <row r="527">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c r="Z527" s="178"/>
      <c r="AA527" s="178"/>
      <c r="AB527" s="178"/>
      <c r="AC527" s="178"/>
      <c r="AD527" s="178"/>
      <c r="AE527" s="178"/>
      <c r="AF527" s="178"/>
      <c r="AG527" s="178"/>
      <c r="AH527" s="178"/>
      <c r="AI527" s="178"/>
      <c r="AJ527" s="178"/>
      <c r="AK527" s="178"/>
      <c r="AL527" s="178"/>
      <c r="AM527" s="178"/>
      <c r="AN527" s="178"/>
      <c r="AO527" s="178"/>
      <c r="AP527" s="178"/>
      <c r="AQ527" s="178"/>
      <c r="AR527" s="178"/>
      <c r="AS527" s="178"/>
      <c r="AT527" s="178"/>
      <c r="AU527" s="178"/>
      <c r="AV527" s="178"/>
      <c r="AW527" s="178"/>
    </row>
    <row r="528">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c r="Z528" s="178"/>
      <c r="AA528" s="178"/>
      <c r="AB528" s="178"/>
      <c r="AC528" s="178"/>
      <c r="AD528" s="178"/>
      <c r="AE528" s="178"/>
      <c r="AF528" s="178"/>
      <c r="AG528" s="178"/>
      <c r="AH528" s="178"/>
      <c r="AI528" s="178"/>
      <c r="AJ528" s="178"/>
      <c r="AK528" s="178"/>
      <c r="AL528" s="178"/>
      <c r="AM528" s="178"/>
      <c r="AN528" s="178"/>
      <c r="AO528" s="178"/>
      <c r="AP528" s="178"/>
      <c r="AQ528" s="178"/>
      <c r="AR528" s="178"/>
      <c r="AS528" s="178"/>
      <c r="AT528" s="178"/>
      <c r="AU528" s="178"/>
      <c r="AV528" s="178"/>
      <c r="AW528" s="178"/>
    </row>
    <row r="529">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c r="Z529" s="178"/>
      <c r="AA529" s="178"/>
      <c r="AB529" s="178"/>
      <c r="AC529" s="178"/>
      <c r="AD529" s="178"/>
      <c r="AE529" s="178"/>
      <c r="AF529" s="178"/>
      <c r="AG529" s="178"/>
      <c r="AH529" s="178"/>
      <c r="AI529" s="178"/>
      <c r="AJ529" s="178"/>
      <c r="AK529" s="178"/>
      <c r="AL529" s="178"/>
      <c r="AM529" s="178"/>
      <c r="AN529" s="178"/>
      <c r="AO529" s="178"/>
      <c r="AP529" s="178"/>
      <c r="AQ529" s="178"/>
      <c r="AR529" s="178"/>
      <c r="AS529" s="178"/>
      <c r="AT529" s="178"/>
      <c r="AU529" s="178"/>
      <c r="AV529" s="178"/>
      <c r="AW529" s="178"/>
    </row>
    <row r="530">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c r="Z530" s="178"/>
      <c r="AA530" s="178"/>
      <c r="AB530" s="178"/>
      <c r="AC530" s="178"/>
      <c r="AD530" s="178"/>
      <c r="AE530" s="178"/>
      <c r="AF530" s="178"/>
      <c r="AG530" s="178"/>
      <c r="AH530" s="178"/>
      <c r="AI530" s="178"/>
      <c r="AJ530" s="178"/>
      <c r="AK530" s="178"/>
      <c r="AL530" s="178"/>
      <c r="AM530" s="178"/>
      <c r="AN530" s="178"/>
      <c r="AO530" s="178"/>
      <c r="AP530" s="178"/>
      <c r="AQ530" s="178"/>
      <c r="AR530" s="178"/>
      <c r="AS530" s="178"/>
      <c r="AT530" s="178"/>
      <c r="AU530" s="178"/>
      <c r="AV530" s="178"/>
      <c r="AW530" s="178"/>
    </row>
    <row r="531">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c r="Z531" s="178"/>
      <c r="AA531" s="178"/>
      <c r="AB531" s="178"/>
      <c r="AC531" s="178"/>
      <c r="AD531" s="178"/>
      <c r="AE531" s="178"/>
      <c r="AF531" s="178"/>
      <c r="AG531" s="178"/>
      <c r="AH531" s="178"/>
      <c r="AI531" s="178"/>
      <c r="AJ531" s="178"/>
      <c r="AK531" s="178"/>
      <c r="AL531" s="178"/>
      <c r="AM531" s="178"/>
      <c r="AN531" s="178"/>
      <c r="AO531" s="178"/>
      <c r="AP531" s="178"/>
      <c r="AQ531" s="178"/>
      <c r="AR531" s="178"/>
      <c r="AS531" s="178"/>
      <c r="AT531" s="178"/>
      <c r="AU531" s="178"/>
      <c r="AV531" s="178"/>
      <c r="AW531" s="178"/>
    </row>
    <row r="532">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c r="Z532" s="178"/>
      <c r="AA532" s="178"/>
      <c r="AB532" s="178"/>
      <c r="AC532" s="178"/>
      <c r="AD532" s="178"/>
      <c r="AE532" s="178"/>
      <c r="AF532" s="178"/>
      <c r="AG532" s="178"/>
      <c r="AH532" s="178"/>
      <c r="AI532" s="178"/>
      <c r="AJ532" s="178"/>
      <c r="AK532" s="178"/>
      <c r="AL532" s="178"/>
      <c r="AM532" s="178"/>
      <c r="AN532" s="178"/>
      <c r="AO532" s="178"/>
      <c r="AP532" s="178"/>
      <c r="AQ532" s="178"/>
      <c r="AR532" s="178"/>
      <c r="AS532" s="178"/>
      <c r="AT532" s="178"/>
      <c r="AU532" s="178"/>
      <c r="AV532" s="178"/>
      <c r="AW532" s="178"/>
    </row>
    <row r="533">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c r="Z533" s="178"/>
      <c r="AA533" s="178"/>
      <c r="AB533" s="178"/>
      <c r="AC533" s="178"/>
      <c r="AD533" s="178"/>
      <c r="AE533" s="178"/>
      <c r="AF533" s="178"/>
      <c r="AG533" s="178"/>
      <c r="AH533" s="178"/>
      <c r="AI533" s="178"/>
      <c r="AJ533" s="178"/>
      <c r="AK533" s="178"/>
      <c r="AL533" s="178"/>
      <c r="AM533" s="178"/>
      <c r="AN533" s="178"/>
      <c r="AO533" s="178"/>
      <c r="AP533" s="178"/>
      <c r="AQ533" s="178"/>
      <c r="AR533" s="178"/>
      <c r="AS533" s="178"/>
      <c r="AT533" s="178"/>
      <c r="AU533" s="178"/>
      <c r="AV533" s="178"/>
      <c r="AW533" s="178"/>
    </row>
    <row r="534">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c r="Z534" s="178"/>
      <c r="AA534" s="178"/>
      <c r="AB534" s="178"/>
      <c r="AC534" s="178"/>
      <c r="AD534" s="178"/>
      <c r="AE534" s="178"/>
      <c r="AF534" s="178"/>
      <c r="AG534" s="178"/>
      <c r="AH534" s="178"/>
      <c r="AI534" s="178"/>
      <c r="AJ534" s="178"/>
      <c r="AK534" s="178"/>
      <c r="AL534" s="178"/>
      <c r="AM534" s="178"/>
      <c r="AN534" s="178"/>
      <c r="AO534" s="178"/>
      <c r="AP534" s="178"/>
      <c r="AQ534" s="178"/>
      <c r="AR534" s="178"/>
      <c r="AS534" s="178"/>
      <c r="AT534" s="178"/>
      <c r="AU534" s="178"/>
      <c r="AV534" s="178"/>
      <c r="AW534" s="178"/>
    </row>
    <row r="535">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row>
    <row r="536">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row>
    <row r="537">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row>
    <row r="538">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c r="Z538" s="178"/>
      <c r="AA538" s="178"/>
      <c r="AB538" s="178"/>
      <c r="AC538" s="178"/>
      <c r="AD538" s="178"/>
      <c r="AE538" s="178"/>
      <c r="AF538" s="178"/>
      <c r="AG538" s="178"/>
      <c r="AH538" s="178"/>
      <c r="AI538" s="178"/>
      <c r="AJ538" s="178"/>
      <c r="AK538" s="178"/>
      <c r="AL538" s="178"/>
      <c r="AM538" s="178"/>
      <c r="AN538" s="178"/>
      <c r="AO538" s="178"/>
      <c r="AP538" s="178"/>
      <c r="AQ538" s="178"/>
      <c r="AR538" s="178"/>
      <c r="AS538" s="178"/>
      <c r="AT538" s="178"/>
      <c r="AU538" s="178"/>
      <c r="AV538" s="178"/>
      <c r="AW538" s="178"/>
    </row>
    <row r="539">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c r="Z539" s="178"/>
      <c r="AA539" s="178"/>
      <c r="AB539" s="178"/>
      <c r="AC539" s="178"/>
      <c r="AD539" s="178"/>
      <c r="AE539" s="178"/>
      <c r="AF539" s="178"/>
      <c r="AG539" s="178"/>
      <c r="AH539" s="178"/>
      <c r="AI539" s="178"/>
      <c r="AJ539" s="178"/>
      <c r="AK539" s="178"/>
      <c r="AL539" s="178"/>
      <c r="AM539" s="178"/>
      <c r="AN539" s="178"/>
      <c r="AO539" s="178"/>
      <c r="AP539" s="178"/>
      <c r="AQ539" s="178"/>
      <c r="AR539" s="178"/>
      <c r="AS539" s="178"/>
      <c r="AT539" s="178"/>
      <c r="AU539" s="178"/>
      <c r="AV539" s="178"/>
      <c r="AW539" s="178"/>
    </row>
    <row r="540">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c r="Z540" s="178"/>
      <c r="AA540" s="178"/>
      <c r="AB540" s="178"/>
      <c r="AC540" s="178"/>
      <c r="AD540" s="178"/>
      <c r="AE540" s="178"/>
      <c r="AF540" s="178"/>
      <c r="AG540" s="178"/>
      <c r="AH540" s="178"/>
      <c r="AI540" s="178"/>
      <c r="AJ540" s="178"/>
      <c r="AK540" s="178"/>
      <c r="AL540" s="178"/>
      <c r="AM540" s="178"/>
      <c r="AN540" s="178"/>
      <c r="AO540" s="178"/>
      <c r="AP540" s="178"/>
      <c r="AQ540" s="178"/>
      <c r="AR540" s="178"/>
      <c r="AS540" s="178"/>
      <c r="AT540" s="178"/>
      <c r="AU540" s="178"/>
      <c r="AV540" s="178"/>
      <c r="AW540" s="178"/>
    </row>
    <row r="541">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c r="AA541" s="178"/>
      <c r="AB541" s="178"/>
      <c r="AC541" s="178"/>
      <c r="AD541" s="178"/>
      <c r="AE541" s="178"/>
      <c r="AF541" s="178"/>
      <c r="AG541" s="178"/>
      <c r="AH541" s="178"/>
      <c r="AI541" s="178"/>
      <c r="AJ541" s="178"/>
      <c r="AK541" s="178"/>
      <c r="AL541" s="178"/>
      <c r="AM541" s="178"/>
      <c r="AN541" s="178"/>
      <c r="AO541" s="178"/>
      <c r="AP541" s="178"/>
      <c r="AQ541" s="178"/>
      <c r="AR541" s="178"/>
      <c r="AS541" s="178"/>
      <c r="AT541" s="178"/>
      <c r="AU541" s="178"/>
      <c r="AV541" s="178"/>
      <c r="AW541" s="178"/>
    </row>
    <row r="542">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c r="AA542" s="178"/>
      <c r="AB542" s="178"/>
      <c r="AC542" s="178"/>
      <c r="AD542" s="178"/>
      <c r="AE542" s="178"/>
      <c r="AF542" s="178"/>
      <c r="AG542" s="178"/>
      <c r="AH542" s="178"/>
      <c r="AI542" s="178"/>
      <c r="AJ542" s="178"/>
      <c r="AK542" s="178"/>
      <c r="AL542" s="178"/>
      <c r="AM542" s="178"/>
      <c r="AN542" s="178"/>
      <c r="AO542" s="178"/>
      <c r="AP542" s="178"/>
      <c r="AQ542" s="178"/>
      <c r="AR542" s="178"/>
      <c r="AS542" s="178"/>
      <c r="AT542" s="178"/>
      <c r="AU542" s="178"/>
      <c r="AV542" s="178"/>
      <c r="AW542" s="178"/>
    </row>
    <row r="543">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c r="AA543" s="178"/>
      <c r="AB543" s="178"/>
      <c r="AC543" s="178"/>
      <c r="AD543" s="178"/>
      <c r="AE543" s="178"/>
      <c r="AF543" s="178"/>
      <c r="AG543" s="178"/>
      <c r="AH543" s="178"/>
      <c r="AI543" s="178"/>
      <c r="AJ543" s="178"/>
      <c r="AK543" s="178"/>
      <c r="AL543" s="178"/>
      <c r="AM543" s="178"/>
      <c r="AN543" s="178"/>
      <c r="AO543" s="178"/>
      <c r="AP543" s="178"/>
      <c r="AQ543" s="178"/>
      <c r="AR543" s="178"/>
      <c r="AS543" s="178"/>
      <c r="AT543" s="178"/>
      <c r="AU543" s="178"/>
      <c r="AV543" s="178"/>
      <c r="AW543" s="178"/>
    </row>
    <row r="544">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c r="AA544" s="178"/>
      <c r="AB544" s="178"/>
      <c r="AC544" s="178"/>
      <c r="AD544" s="178"/>
      <c r="AE544" s="178"/>
      <c r="AF544" s="178"/>
      <c r="AG544" s="178"/>
      <c r="AH544" s="178"/>
      <c r="AI544" s="178"/>
      <c r="AJ544" s="178"/>
      <c r="AK544" s="178"/>
      <c r="AL544" s="178"/>
      <c r="AM544" s="178"/>
      <c r="AN544" s="178"/>
      <c r="AO544" s="178"/>
      <c r="AP544" s="178"/>
      <c r="AQ544" s="178"/>
      <c r="AR544" s="178"/>
      <c r="AS544" s="178"/>
      <c r="AT544" s="178"/>
      <c r="AU544" s="178"/>
      <c r="AV544" s="178"/>
      <c r="AW544" s="178"/>
    </row>
    <row r="545">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c r="AA545" s="178"/>
      <c r="AB545" s="178"/>
      <c r="AC545" s="178"/>
      <c r="AD545" s="178"/>
      <c r="AE545" s="178"/>
      <c r="AF545" s="178"/>
      <c r="AG545" s="178"/>
      <c r="AH545" s="178"/>
      <c r="AI545" s="178"/>
      <c r="AJ545" s="178"/>
      <c r="AK545" s="178"/>
      <c r="AL545" s="178"/>
      <c r="AM545" s="178"/>
      <c r="AN545" s="178"/>
      <c r="AO545" s="178"/>
      <c r="AP545" s="178"/>
      <c r="AQ545" s="178"/>
      <c r="AR545" s="178"/>
      <c r="AS545" s="178"/>
      <c r="AT545" s="178"/>
      <c r="AU545" s="178"/>
      <c r="AV545" s="178"/>
      <c r="AW545" s="178"/>
    </row>
    <row r="546">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c r="AA546" s="178"/>
      <c r="AB546" s="178"/>
      <c r="AC546" s="178"/>
      <c r="AD546" s="178"/>
      <c r="AE546" s="178"/>
      <c r="AF546" s="178"/>
      <c r="AG546" s="178"/>
      <c r="AH546" s="178"/>
      <c r="AI546" s="178"/>
      <c r="AJ546" s="178"/>
      <c r="AK546" s="178"/>
      <c r="AL546" s="178"/>
      <c r="AM546" s="178"/>
      <c r="AN546" s="178"/>
      <c r="AO546" s="178"/>
      <c r="AP546" s="178"/>
      <c r="AQ546" s="178"/>
      <c r="AR546" s="178"/>
      <c r="AS546" s="178"/>
      <c r="AT546" s="178"/>
      <c r="AU546" s="178"/>
      <c r="AV546" s="178"/>
      <c r="AW546" s="178"/>
    </row>
    <row r="547">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c r="Z547" s="178"/>
      <c r="AA547" s="178"/>
      <c r="AB547" s="178"/>
      <c r="AC547" s="178"/>
      <c r="AD547" s="178"/>
      <c r="AE547" s="178"/>
      <c r="AF547" s="178"/>
      <c r="AG547" s="178"/>
      <c r="AH547" s="178"/>
      <c r="AI547" s="178"/>
      <c r="AJ547" s="178"/>
      <c r="AK547" s="178"/>
      <c r="AL547" s="178"/>
      <c r="AM547" s="178"/>
      <c r="AN547" s="178"/>
      <c r="AO547" s="178"/>
      <c r="AP547" s="178"/>
      <c r="AQ547" s="178"/>
      <c r="AR547" s="178"/>
      <c r="AS547" s="178"/>
      <c r="AT547" s="178"/>
      <c r="AU547" s="178"/>
      <c r="AV547" s="178"/>
      <c r="AW547" s="178"/>
    </row>
    <row r="548">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c r="Z548" s="178"/>
      <c r="AA548" s="178"/>
      <c r="AB548" s="178"/>
      <c r="AC548" s="178"/>
      <c r="AD548" s="178"/>
      <c r="AE548" s="178"/>
      <c r="AF548" s="178"/>
      <c r="AG548" s="178"/>
      <c r="AH548" s="178"/>
      <c r="AI548" s="178"/>
      <c r="AJ548" s="178"/>
      <c r="AK548" s="178"/>
      <c r="AL548" s="178"/>
      <c r="AM548" s="178"/>
      <c r="AN548" s="178"/>
      <c r="AO548" s="178"/>
      <c r="AP548" s="178"/>
      <c r="AQ548" s="178"/>
      <c r="AR548" s="178"/>
      <c r="AS548" s="178"/>
      <c r="AT548" s="178"/>
      <c r="AU548" s="178"/>
      <c r="AV548" s="178"/>
      <c r="AW548" s="178"/>
    </row>
    <row r="549">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c r="Z549" s="178"/>
      <c r="AA549" s="178"/>
      <c r="AB549" s="178"/>
      <c r="AC549" s="178"/>
      <c r="AD549" s="178"/>
      <c r="AE549" s="178"/>
      <c r="AF549" s="178"/>
      <c r="AG549" s="178"/>
      <c r="AH549" s="178"/>
      <c r="AI549" s="178"/>
      <c r="AJ549" s="178"/>
      <c r="AK549" s="178"/>
      <c r="AL549" s="178"/>
      <c r="AM549" s="178"/>
      <c r="AN549" s="178"/>
      <c r="AO549" s="178"/>
      <c r="AP549" s="178"/>
      <c r="AQ549" s="178"/>
      <c r="AR549" s="178"/>
      <c r="AS549" s="178"/>
      <c r="AT549" s="178"/>
      <c r="AU549" s="178"/>
      <c r="AV549" s="178"/>
      <c r="AW549" s="178"/>
    </row>
    <row r="550">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c r="Z550" s="178"/>
      <c r="AA550" s="178"/>
      <c r="AB550" s="178"/>
      <c r="AC550" s="178"/>
      <c r="AD550" s="178"/>
      <c r="AE550" s="178"/>
      <c r="AF550" s="178"/>
      <c r="AG550" s="178"/>
      <c r="AH550" s="178"/>
      <c r="AI550" s="178"/>
      <c r="AJ550" s="178"/>
      <c r="AK550" s="178"/>
      <c r="AL550" s="178"/>
      <c r="AM550" s="178"/>
      <c r="AN550" s="178"/>
      <c r="AO550" s="178"/>
      <c r="AP550" s="178"/>
      <c r="AQ550" s="178"/>
      <c r="AR550" s="178"/>
      <c r="AS550" s="178"/>
      <c r="AT550" s="178"/>
      <c r="AU550" s="178"/>
      <c r="AV550" s="178"/>
      <c r="AW550" s="178"/>
    </row>
    <row r="551">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c r="Z551" s="178"/>
      <c r="AA551" s="178"/>
      <c r="AB551" s="178"/>
      <c r="AC551" s="178"/>
      <c r="AD551" s="178"/>
      <c r="AE551" s="178"/>
      <c r="AF551" s="178"/>
      <c r="AG551" s="178"/>
      <c r="AH551" s="178"/>
      <c r="AI551" s="178"/>
      <c r="AJ551" s="178"/>
      <c r="AK551" s="178"/>
      <c r="AL551" s="178"/>
      <c r="AM551" s="178"/>
      <c r="AN551" s="178"/>
      <c r="AO551" s="178"/>
      <c r="AP551" s="178"/>
      <c r="AQ551" s="178"/>
      <c r="AR551" s="178"/>
      <c r="AS551" s="178"/>
      <c r="AT551" s="178"/>
      <c r="AU551" s="178"/>
      <c r="AV551" s="178"/>
      <c r="AW551" s="178"/>
    </row>
    <row r="552">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c r="AA552" s="178"/>
      <c r="AB552" s="178"/>
      <c r="AC552" s="178"/>
      <c r="AD552" s="178"/>
      <c r="AE552" s="178"/>
      <c r="AF552" s="178"/>
      <c r="AG552" s="178"/>
      <c r="AH552" s="178"/>
      <c r="AI552" s="178"/>
      <c r="AJ552" s="178"/>
      <c r="AK552" s="178"/>
      <c r="AL552" s="178"/>
      <c r="AM552" s="178"/>
      <c r="AN552" s="178"/>
      <c r="AO552" s="178"/>
      <c r="AP552" s="178"/>
      <c r="AQ552" s="178"/>
      <c r="AR552" s="178"/>
      <c r="AS552" s="178"/>
      <c r="AT552" s="178"/>
      <c r="AU552" s="178"/>
      <c r="AV552" s="178"/>
      <c r="AW552" s="178"/>
    </row>
    <row r="553">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c r="AA553" s="178"/>
      <c r="AB553" s="178"/>
      <c r="AC553" s="178"/>
      <c r="AD553" s="178"/>
      <c r="AE553" s="178"/>
      <c r="AF553" s="178"/>
      <c r="AG553" s="178"/>
      <c r="AH553" s="178"/>
      <c r="AI553" s="178"/>
      <c r="AJ553" s="178"/>
      <c r="AK553" s="178"/>
      <c r="AL553" s="178"/>
      <c r="AM553" s="178"/>
      <c r="AN553" s="178"/>
      <c r="AO553" s="178"/>
      <c r="AP553" s="178"/>
      <c r="AQ553" s="178"/>
      <c r="AR553" s="178"/>
      <c r="AS553" s="178"/>
      <c r="AT553" s="178"/>
      <c r="AU553" s="178"/>
      <c r="AV553" s="178"/>
      <c r="AW553" s="178"/>
    </row>
    <row r="554">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c r="AA554" s="178"/>
      <c r="AB554" s="178"/>
      <c r="AC554" s="178"/>
      <c r="AD554" s="178"/>
      <c r="AE554" s="178"/>
      <c r="AF554" s="178"/>
      <c r="AG554" s="178"/>
      <c r="AH554" s="178"/>
      <c r="AI554" s="178"/>
      <c r="AJ554" s="178"/>
      <c r="AK554" s="178"/>
      <c r="AL554" s="178"/>
      <c r="AM554" s="178"/>
      <c r="AN554" s="178"/>
      <c r="AO554" s="178"/>
      <c r="AP554" s="178"/>
      <c r="AQ554" s="178"/>
      <c r="AR554" s="178"/>
      <c r="AS554" s="178"/>
      <c r="AT554" s="178"/>
      <c r="AU554" s="178"/>
      <c r="AV554" s="178"/>
      <c r="AW554" s="178"/>
    </row>
    <row r="555">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c r="AA555" s="178"/>
      <c r="AB555" s="178"/>
      <c r="AC555" s="178"/>
      <c r="AD555" s="178"/>
      <c r="AE555" s="178"/>
      <c r="AF555" s="178"/>
      <c r="AG555" s="178"/>
      <c r="AH555" s="178"/>
      <c r="AI555" s="178"/>
      <c r="AJ555" s="178"/>
      <c r="AK555" s="178"/>
      <c r="AL555" s="178"/>
      <c r="AM555" s="178"/>
      <c r="AN555" s="178"/>
      <c r="AO555" s="178"/>
      <c r="AP555" s="178"/>
      <c r="AQ555" s="178"/>
      <c r="AR555" s="178"/>
      <c r="AS555" s="178"/>
      <c r="AT555" s="178"/>
      <c r="AU555" s="178"/>
      <c r="AV555" s="178"/>
      <c r="AW555" s="178"/>
    </row>
    <row r="556">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c r="AA556" s="178"/>
      <c r="AB556" s="178"/>
      <c r="AC556" s="178"/>
      <c r="AD556" s="178"/>
      <c r="AE556" s="178"/>
      <c r="AF556" s="178"/>
      <c r="AG556" s="178"/>
      <c r="AH556" s="178"/>
      <c r="AI556" s="178"/>
      <c r="AJ556" s="178"/>
      <c r="AK556" s="178"/>
      <c r="AL556" s="178"/>
      <c r="AM556" s="178"/>
      <c r="AN556" s="178"/>
      <c r="AO556" s="178"/>
      <c r="AP556" s="178"/>
      <c r="AQ556" s="178"/>
      <c r="AR556" s="178"/>
      <c r="AS556" s="178"/>
      <c r="AT556" s="178"/>
      <c r="AU556" s="178"/>
      <c r="AV556" s="178"/>
      <c r="AW556" s="178"/>
    </row>
    <row r="557">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c r="AA557" s="178"/>
      <c r="AB557" s="178"/>
      <c r="AC557" s="178"/>
      <c r="AD557" s="178"/>
      <c r="AE557" s="178"/>
      <c r="AF557" s="178"/>
      <c r="AG557" s="178"/>
      <c r="AH557" s="178"/>
      <c r="AI557" s="178"/>
      <c r="AJ557" s="178"/>
      <c r="AK557" s="178"/>
      <c r="AL557" s="178"/>
      <c r="AM557" s="178"/>
      <c r="AN557" s="178"/>
      <c r="AO557" s="178"/>
      <c r="AP557" s="178"/>
      <c r="AQ557" s="178"/>
      <c r="AR557" s="178"/>
      <c r="AS557" s="178"/>
      <c r="AT557" s="178"/>
      <c r="AU557" s="178"/>
      <c r="AV557" s="178"/>
      <c r="AW557" s="178"/>
    </row>
    <row r="558">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c r="AA558" s="178"/>
      <c r="AB558" s="178"/>
      <c r="AC558" s="178"/>
      <c r="AD558" s="178"/>
      <c r="AE558" s="178"/>
      <c r="AF558" s="178"/>
      <c r="AG558" s="178"/>
      <c r="AH558" s="178"/>
      <c r="AI558" s="178"/>
      <c r="AJ558" s="178"/>
      <c r="AK558" s="178"/>
      <c r="AL558" s="178"/>
      <c r="AM558" s="178"/>
      <c r="AN558" s="178"/>
      <c r="AO558" s="178"/>
      <c r="AP558" s="178"/>
      <c r="AQ558" s="178"/>
      <c r="AR558" s="178"/>
      <c r="AS558" s="178"/>
      <c r="AT558" s="178"/>
      <c r="AU558" s="178"/>
      <c r="AV558" s="178"/>
      <c r="AW558" s="178"/>
    </row>
    <row r="559">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c r="AA559" s="178"/>
      <c r="AB559" s="178"/>
      <c r="AC559" s="178"/>
      <c r="AD559" s="178"/>
      <c r="AE559" s="178"/>
      <c r="AF559" s="178"/>
      <c r="AG559" s="178"/>
      <c r="AH559" s="178"/>
      <c r="AI559" s="178"/>
      <c r="AJ559" s="178"/>
      <c r="AK559" s="178"/>
      <c r="AL559" s="178"/>
      <c r="AM559" s="178"/>
      <c r="AN559" s="178"/>
      <c r="AO559" s="178"/>
      <c r="AP559" s="178"/>
      <c r="AQ559" s="178"/>
      <c r="AR559" s="178"/>
      <c r="AS559" s="178"/>
      <c r="AT559" s="178"/>
      <c r="AU559" s="178"/>
      <c r="AV559" s="178"/>
      <c r="AW559" s="178"/>
    </row>
    <row r="560">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c r="AA560" s="178"/>
      <c r="AB560" s="178"/>
      <c r="AC560" s="178"/>
      <c r="AD560" s="178"/>
      <c r="AE560" s="178"/>
      <c r="AF560" s="178"/>
      <c r="AG560" s="178"/>
      <c r="AH560" s="178"/>
      <c r="AI560" s="178"/>
      <c r="AJ560" s="178"/>
      <c r="AK560" s="178"/>
      <c r="AL560" s="178"/>
      <c r="AM560" s="178"/>
      <c r="AN560" s="178"/>
      <c r="AO560" s="178"/>
      <c r="AP560" s="178"/>
      <c r="AQ560" s="178"/>
      <c r="AR560" s="178"/>
      <c r="AS560" s="178"/>
      <c r="AT560" s="178"/>
      <c r="AU560" s="178"/>
      <c r="AV560" s="178"/>
      <c r="AW560" s="178"/>
    </row>
    <row r="561">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c r="AA561" s="178"/>
      <c r="AB561" s="178"/>
      <c r="AC561" s="178"/>
      <c r="AD561" s="178"/>
      <c r="AE561" s="178"/>
      <c r="AF561" s="178"/>
      <c r="AG561" s="178"/>
      <c r="AH561" s="178"/>
      <c r="AI561" s="178"/>
      <c r="AJ561" s="178"/>
      <c r="AK561" s="178"/>
      <c r="AL561" s="178"/>
      <c r="AM561" s="178"/>
      <c r="AN561" s="178"/>
      <c r="AO561" s="178"/>
      <c r="AP561" s="178"/>
      <c r="AQ561" s="178"/>
      <c r="AR561" s="178"/>
      <c r="AS561" s="178"/>
      <c r="AT561" s="178"/>
      <c r="AU561" s="178"/>
      <c r="AV561" s="178"/>
      <c r="AW561" s="178"/>
    </row>
    <row r="562">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c r="AA562" s="178"/>
      <c r="AB562" s="178"/>
      <c r="AC562" s="178"/>
      <c r="AD562" s="178"/>
      <c r="AE562" s="178"/>
      <c r="AF562" s="178"/>
      <c r="AG562" s="178"/>
      <c r="AH562" s="178"/>
      <c r="AI562" s="178"/>
      <c r="AJ562" s="178"/>
      <c r="AK562" s="178"/>
      <c r="AL562" s="178"/>
      <c r="AM562" s="178"/>
      <c r="AN562" s="178"/>
      <c r="AO562" s="178"/>
      <c r="AP562" s="178"/>
      <c r="AQ562" s="178"/>
      <c r="AR562" s="178"/>
      <c r="AS562" s="178"/>
      <c r="AT562" s="178"/>
      <c r="AU562" s="178"/>
      <c r="AV562" s="178"/>
      <c r="AW562" s="178"/>
    </row>
    <row r="563">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G563" s="178"/>
      <c r="AH563" s="178"/>
      <c r="AI563" s="178"/>
      <c r="AJ563" s="178"/>
      <c r="AK563" s="178"/>
      <c r="AL563" s="178"/>
      <c r="AM563" s="178"/>
      <c r="AN563" s="178"/>
      <c r="AO563" s="178"/>
      <c r="AP563" s="178"/>
      <c r="AQ563" s="178"/>
      <c r="AR563" s="178"/>
      <c r="AS563" s="178"/>
      <c r="AT563" s="178"/>
      <c r="AU563" s="178"/>
      <c r="AV563" s="178"/>
      <c r="AW563" s="178"/>
    </row>
    <row r="564">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c r="AA564" s="178"/>
      <c r="AB564" s="178"/>
      <c r="AC564" s="178"/>
      <c r="AD564" s="178"/>
      <c r="AE564" s="178"/>
      <c r="AF564" s="178"/>
      <c r="AG564" s="178"/>
      <c r="AH564" s="178"/>
      <c r="AI564" s="178"/>
      <c r="AJ564" s="178"/>
      <c r="AK564" s="178"/>
      <c r="AL564" s="178"/>
      <c r="AM564" s="178"/>
      <c r="AN564" s="178"/>
      <c r="AO564" s="178"/>
      <c r="AP564" s="178"/>
      <c r="AQ564" s="178"/>
      <c r="AR564" s="178"/>
      <c r="AS564" s="178"/>
      <c r="AT564" s="178"/>
      <c r="AU564" s="178"/>
      <c r="AV564" s="178"/>
      <c r="AW564" s="178"/>
    </row>
    <row r="565">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c r="AA565" s="178"/>
      <c r="AB565" s="178"/>
      <c r="AC565" s="178"/>
      <c r="AD565" s="178"/>
      <c r="AE565" s="178"/>
      <c r="AF565" s="178"/>
      <c r="AG565" s="178"/>
      <c r="AH565" s="178"/>
      <c r="AI565" s="178"/>
      <c r="AJ565" s="178"/>
      <c r="AK565" s="178"/>
      <c r="AL565" s="178"/>
      <c r="AM565" s="178"/>
      <c r="AN565" s="178"/>
      <c r="AO565" s="178"/>
      <c r="AP565" s="178"/>
      <c r="AQ565" s="178"/>
      <c r="AR565" s="178"/>
      <c r="AS565" s="178"/>
      <c r="AT565" s="178"/>
      <c r="AU565" s="178"/>
      <c r="AV565" s="178"/>
      <c r="AW565" s="178"/>
    </row>
    <row r="566">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c r="AA566" s="178"/>
      <c r="AB566" s="178"/>
      <c r="AC566" s="178"/>
      <c r="AD566" s="178"/>
      <c r="AE566" s="178"/>
      <c r="AF566" s="178"/>
      <c r="AG566" s="178"/>
      <c r="AH566" s="178"/>
      <c r="AI566" s="178"/>
      <c r="AJ566" s="178"/>
      <c r="AK566" s="178"/>
      <c r="AL566" s="178"/>
      <c r="AM566" s="178"/>
      <c r="AN566" s="178"/>
      <c r="AO566" s="178"/>
      <c r="AP566" s="178"/>
      <c r="AQ566" s="178"/>
      <c r="AR566" s="178"/>
      <c r="AS566" s="178"/>
      <c r="AT566" s="178"/>
      <c r="AU566" s="178"/>
      <c r="AV566" s="178"/>
      <c r="AW566" s="178"/>
    </row>
    <row r="567">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c r="AA567" s="178"/>
      <c r="AB567" s="178"/>
      <c r="AC567" s="178"/>
      <c r="AD567" s="178"/>
      <c r="AE567" s="178"/>
      <c r="AF567" s="178"/>
      <c r="AG567" s="178"/>
      <c r="AH567" s="178"/>
      <c r="AI567" s="178"/>
      <c r="AJ567" s="178"/>
      <c r="AK567" s="178"/>
      <c r="AL567" s="178"/>
      <c r="AM567" s="178"/>
      <c r="AN567" s="178"/>
      <c r="AO567" s="178"/>
      <c r="AP567" s="178"/>
      <c r="AQ567" s="178"/>
      <c r="AR567" s="178"/>
      <c r="AS567" s="178"/>
      <c r="AT567" s="178"/>
      <c r="AU567" s="178"/>
      <c r="AV567" s="178"/>
      <c r="AW567" s="178"/>
    </row>
    <row r="568">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c r="Z568" s="178"/>
      <c r="AA568" s="178"/>
      <c r="AB568" s="178"/>
      <c r="AC568" s="178"/>
      <c r="AD568" s="178"/>
      <c r="AE568" s="178"/>
      <c r="AF568" s="178"/>
      <c r="AG568" s="178"/>
      <c r="AH568" s="178"/>
      <c r="AI568" s="178"/>
      <c r="AJ568" s="178"/>
      <c r="AK568" s="178"/>
      <c r="AL568" s="178"/>
      <c r="AM568" s="178"/>
      <c r="AN568" s="178"/>
      <c r="AO568" s="178"/>
      <c r="AP568" s="178"/>
      <c r="AQ568" s="178"/>
      <c r="AR568" s="178"/>
      <c r="AS568" s="178"/>
      <c r="AT568" s="178"/>
      <c r="AU568" s="178"/>
      <c r="AV568" s="178"/>
      <c r="AW568" s="178"/>
    </row>
    <row r="569">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c r="Z569" s="178"/>
      <c r="AA569" s="178"/>
      <c r="AB569" s="178"/>
      <c r="AC569" s="178"/>
      <c r="AD569" s="178"/>
      <c r="AE569" s="178"/>
      <c r="AF569" s="178"/>
      <c r="AG569" s="178"/>
      <c r="AH569" s="178"/>
      <c r="AI569" s="178"/>
      <c r="AJ569" s="178"/>
      <c r="AK569" s="178"/>
      <c r="AL569" s="178"/>
      <c r="AM569" s="178"/>
      <c r="AN569" s="178"/>
      <c r="AO569" s="178"/>
      <c r="AP569" s="178"/>
      <c r="AQ569" s="178"/>
      <c r="AR569" s="178"/>
      <c r="AS569" s="178"/>
      <c r="AT569" s="178"/>
      <c r="AU569" s="178"/>
      <c r="AV569" s="178"/>
      <c r="AW569" s="178"/>
    </row>
    <row r="570">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c r="Z570" s="178"/>
      <c r="AA570" s="178"/>
      <c r="AB570" s="178"/>
      <c r="AC570" s="178"/>
      <c r="AD570" s="178"/>
      <c r="AE570" s="178"/>
      <c r="AF570" s="178"/>
      <c r="AG570" s="178"/>
      <c r="AH570" s="178"/>
      <c r="AI570" s="178"/>
      <c r="AJ570" s="178"/>
      <c r="AK570" s="178"/>
      <c r="AL570" s="178"/>
      <c r="AM570" s="178"/>
      <c r="AN570" s="178"/>
      <c r="AO570" s="178"/>
      <c r="AP570" s="178"/>
      <c r="AQ570" s="178"/>
      <c r="AR570" s="178"/>
      <c r="AS570" s="178"/>
      <c r="AT570" s="178"/>
      <c r="AU570" s="178"/>
      <c r="AV570" s="178"/>
      <c r="AW570" s="178"/>
    </row>
    <row r="571">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c r="Z571" s="178"/>
      <c r="AA571" s="178"/>
      <c r="AB571" s="178"/>
      <c r="AC571" s="178"/>
      <c r="AD571" s="178"/>
      <c r="AE571" s="178"/>
      <c r="AF571" s="178"/>
      <c r="AG571" s="178"/>
      <c r="AH571" s="178"/>
      <c r="AI571" s="178"/>
      <c r="AJ571" s="178"/>
      <c r="AK571" s="178"/>
      <c r="AL571" s="178"/>
      <c r="AM571" s="178"/>
      <c r="AN571" s="178"/>
      <c r="AO571" s="178"/>
      <c r="AP571" s="178"/>
      <c r="AQ571" s="178"/>
      <c r="AR571" s="178"/>
      <c r="AS571" s="178"/>
      <c r="AT571" s="178"/>
      <c r="AU571" s="178"/>
      <c r="AV571" s="178"/>
      <c r="AW571" s="178"/>
    </row>
    <row r="572">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c r="Z572" s="178"/>
      <c r="AA572" s="178"/>
      <c r="AB572" s="178"/>
      <c r="AC572" s="178"/>
      <c r="AD572" s="178"/>
      <c r="AE572" s="178"/>
      <c r="AF572" s="178"/>
      <c r="AG572" s="178"/>
      <c r="AH572" s="178"/>
      <c r="AI572" s="178"/>
      <c r="AJ572" s="178"/>
      <c r="AK572" s="178"/>
      <c r="AL572" s="178"/>
      <c r="AM572" s="178"/>
      <c r="AN572" s="178"/>
      <c r="AO572" s="178"/>
      <c r="AP572" s="178"/>
      <c r="AQ572" s="178"/>
      <c r="AR572" s="178"/>
      <c r="AS572" s="178"/>
      <c r="AT572" s="178"/>
      <c r="AU572" s="178"/>
      <c r="AV572" s="178"/>
      <c r="AW572" s="178"/>
    </row>
    <row r="573">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c r="Z573" s="178"/>
      <c r="AA573" s="178"/>
      <c r="AB573" s="178"/>
      <c r="AC573" s="178"/>
      <c r="AD573" s="178"/>
      <c r="AE573" s="178"/>
      <c r="AF573" s="178"/>
      <c r="AG573" s="178"/>
      <c r="AH573" s="178"/>
      <c r="AI573" s="178"/>
      <c r="AJ573" s="178"/>
      <c r="AK573" s="178"/>
      <c r="AL573" s="178"/>
      <c r="AM573" s="178"/>
      <c r="AN573" s="178"/>
      <c r="AO573" s="178"/>
      <c r="AP573" s="178"/>
      <c r="AQ573" s="178"/>
      <c r="AR573" s="178"/>
      <c r="AS573" s="178"/>
      <c r="AT573" s="178"/>
      <c r="AU573" s="178"/>
      <c r="AV573" s="178"/>
      <c r="AW573" s="178"/>
    </row>
    <row r="574">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c r="Z574" s="178"/>
      <c r="AA574" s="178"/>
      <c r="AB574" s="178"/>
      <c r="AC574" s="178"/>
      <c r="AD574" s="178"/>
      <c r="AE574" s="178"/>
      <c r="AF574" s="178"/>
      <c r="AG574" s="178"/>
      <c r="AH574" s="178"/>
      <c r="AI574" s="178"/>
      <c r="AJ574" s="178"/>
      <c r="AK574" s="178"/>
      <c r="AL574" s="178"/>
      <c r="AM574" s="178"/>
      <c r="AN574" s="178"/>
      <c r="AO574" s="178"/>
      <c r="AP574" s="178"/>
      <c r="AQ574" s="178"/>
      <c r="AR574" s="178"/>
      <c r="AS574" s="178"/>
      <c r="AT574" s="178"/>
      <c r="AU574" s="178"/>
      <c r="AV574" s="178"/>
      <c r="AW574" s="178"/>
    </row>
    <row r="575">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c r="Z575" s="178"/>
      <c r="AA575" s="178"/>
      <c r="AB575" s="178"/>
      <c r="AC575" s="178"/>
      <c r="AD575" s="178"/>
      <c r="AE575" s="178"/>
      <c r="AF575" s="178"/>
      <c r="AG575" s="178"/>
      <c r="AH575" s="178"/>
      <c r="AI575" s="178"/>
      <c r="AJ575" s="178"/>
      <c r="AK575" s="178"/>
      <c r="AL575" s="178"/>
      <c r="AM575" s="178"/>
      <c r="AN575" s="178"/>
      <c r="AO575" s="178"/>
      <c r="AP575" s="178"/>
      <c r="AQ575" s="178"/>
      <c r="AR575" s="178"/>
      <c r="AS575" s="178"/>
      <c r="AT575" s="178"/>
      <c r="AU575" s="178"/>
      <c r="AV575" s="178"/>
      <c r="AW575" s="178"/>
    </row>
    <row r="576">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c r="Z576" s="178"/>
      <c r="AA576" s="178"/>
      <c r="AB576" s="178"/>
      <c r="AC576" s="178"/>
      <c r="AD576" s="178"/>
      <c r="AE576" s="178"/>
      <c r="AF576" s="178"/>
      <c r="AG576" s="178"/>
      <c r="AH576" s="178"/>
      <c r="AI576" s="178"/>
      <c r="AJ576" s="178"/>
      <c r="AK576" s="178"/>
      <c r="AL576" s="178"/>
      <c r="AM576" s="178"/>
      <c r="AN576" s="178"/>
      <c r="AO576" s="178"/>
      <c r="AP576" s="178"/>
      <c r="AQ576" s="178"/>
      <c r="AR576" s="178"/>
      <c r="AS576" s="178"/>
      <c r="AT576" s="178"/>
      <c r="AU576" s="178"/>
      <c r="AV576" s="178"/>
      <c r="AW576" s="178"/>
    </row>
    <row r="577">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8"/>
      <c r="AA577" s="178"/>
      <c r="AB577" s="178"/>
      <c r="AC577" s="178"/>
      <c r="AD577" s="178"/>
      <c r="AE577" s="178"/>
      <c r="AF577" s="178"/>
      <c r="AG577" s="178"/>
      <c r="AH577" s="178"/>
      <c r="AI577" s="178"/>
      <c r="AJ577" s="178"/>
      <c r="AK577" s="178"/>
      <c r="AL577" s="178"/>
      <c r="AM577" s="178"/>
      <c r="AN577" s="178"/>
      <c r="AO577" s="178"/>
      <c r="AP577" s="178"/>
      <c r="AQ577" s="178"/>
      <c r="AR577" s="178"/>
      <c r="AS577" s="178"/>
      <c r="AT577" s="178"/>
      <c r="AU577" s="178"/>
      <c r="AV577" s="178"/>
      <c r="AW577" s="178"/>
    </row>
    <row r="578">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c r="Z578" s="178"/>
      <c r="AA578" s="178"/>
      <c r="AB578" s="178"/>
      <c r="AC578" s="178"/>
      <c r="AD578" s="178"/>
      <c r="AE578" s="178"/>
      <c r="AF578" s="178"/>
      <c r="AG578" s="178"/>
      <c r="AH578" s="178"/>
      <c r="AI578" s="178"/>
      <c r="AJ578" s="178"/>
      <c r="AK578" s="178"/>
      <c r="AL578" s="178"/>
      <c r="AM578" s="178"/>
      <c r="AN578" s="178"/>
      <c r="AO578" s="178"/>
      <c r="AP578" s="178"/>
      <c r="AQ578" s="178"/>
      <c r="AR578" s="178"/>
      <c r="AS578" s="178"/>
      <c r="AT578" s="178"/>
      <c r="AU578" s="178"/>
      <c r="AV578" s="178"/>
      <c r="AW578" s="178"/>
    </row>
    <row r="579">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c r="Z579" s="178"/>
      <c r="AA579" s="178"/>
      <c r="AB579" s="178"/>
      <c r="AC579" s="178"/>
      <c r="AD579" s="178"/>
      <c r="AE579" s="178"/>
      <c r="AF579" s="178"/>
      <c r="AG579" s="178"/>
      <c r="AH579" s="178"/>
      <c r="AI579" s="178"/>
      <c r="AJ579" s="178"/>
      <c r="AK579" s="178"/>
      <c r="AL579" s="178"/>
      <c r="AM579" s="178"/>
      <c r="AN579" s="178"/>
      <c r="AO579" s="178"/>
      <c r="AP579" s="178"/>
      <c r="AQ579" s="178"/>
      <c r="AR579" s="178"/>
      <c r="AS579" s="178"/>
      <c r="AT579" s="178"/>
      <c r="AU579" s="178"/>
      <c r="AV579" s="178"/>
      <c r="AW579" s="178"/>
    </row>
    <row r="580">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c r="Z580" s="178"/>
      <c r="AA580" s="178"/>
      <c r="AB580" s="178"/>
      <c r="AC580" s="178"/>
      <c r="AD580" s="178"/>
      <c r="AE580" s="178"/>
      <c r="AF580" s="178"/>
      <c r="AG580" s="178"/>
      <c r="AH580" s="178"/>
      <c r="AI580" s="178"/>
      <c r="AJ580" s="178"/>
      <c r="AK580" s="178"/>
      <c r="AL580" s="178"/>
      <c r="AM580" s="178"/>
      <c r="AN580" s="178"/>
      <c r="AO580" s="178"/>
      <c r="AP580" s="178"/>
      <c r="AQ580" s="178"/>
      <c r="AR580" s="178"/>
      <c r="AS580" s="178"/>
      <c r="AT580" s="178"/>
      <c r="AU580" s="178"/>
      <c r="AV580" s="178"/>
      <c r="AW580" s="178"/>
    </row>
    <row r="581">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c r="Z581" s="178"/>
      <c r="AA581" s="178"/>
      <c r="AB581" s="178"/>
      <c r="AC581" s="178"/>
      <c r="AD581" s="178"/>
      <c r="AE581" s="178"/>
      <c r="AF581" s="178"/>
      <c r="AG581" s="178"/>
      <c r="AH581" s="178"/>
      <c r="AI581" s="178"/>
      <c r="AJ581" s="178"/>
      <c r="AK581" s="178"/>
      <c r="AL581" s="178"/>
      <c r="AM581" s="178"/>
      <c r="AN581" s="178"/>
      <c r="AO581" s="178"/>
      <c r="AP581" s="178"/>
      <c r="AQ581" s="178"/>
      <c r="AR581" s="178"/>
      <c r="AS581" s="178"/>
      <c r="AT581" s="178"/>
      <c r="AU581" s="178"/>
      <c r="AV581" s="178"/>
      <c r="AW581" s="178"/>
    </row>
    <row r="582">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c r="Z582" s="178"/>
      <c r="AA582" s="178"/>
      <c r="AB582" s="178"/>
      <c r="AC582" s="178"/>
      <c r="AD582" s="178"/>
      <c r="AE582" s="178"/>
      <c r="AF582" s="178"/>
      <c r="AG582" s="178"/>
      <c r="AH582" s="178"/>
      <c r="AI582" s="178"/>
      <c r="AJ582" s="178"/>
      <c r="AK582" s="178"/>
      <c r="AL582" s="178"/>
      <c r="AM582" s="178"/>
      <c r="AN582" s="178"/>
      <c r="AO582" s="178"/>
      <c r="AP582" s="178"/>
      <c r="AQ582" s="178"/>
      <c r="AR582" s="178"/>
      <c r="AS582" s="178"/>
      <c r="AT582" s="178"/>
      <c r="AU582" s="178"/>
      <c r="AV582" s="178"/>
      <c r="AW582" s="178"/>
    </row>
    <row r="583">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c r="Z583" s="178"/>
      <c r="AA583" s="178"/>
      <c r="AB583" s="178"/>
      <c r="AC583" s="178"/>
      <c r="AD583" s="178"/>
      <c r="AE583" s="178"/>
      <c r="AF583" s="178"/>
      <c r="AG583" s="178"/>
      <c r="AH583" s="178"/>
      <c r="AI583" s="178"/>
      <c r="AJ583" s="178"/>
      <c r="AK583" s="178"/>
      <c r="AL583" s="178"/>
      <c r="AM583" s="178"/>
      <c r="AN583" s="178"/>
      <c r="AO583" s="178"/>
      <c r="AP583" s="178"/>
      <c r="AQ583" s="178"/>
      <c r="AR583" s="178"/>
      <c r="AS583" s="178"/>
      <c r="AT583" s="178"/>
      <c r="AU583" s="178"/>
      <c r="AV583" s="178"/>
      <c r="AW583" s="178"/>
    </row>
    <row r="584">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c r="Z584" s="178"/>
      <c r="AA584" s="178"/>
      <c r="AB584" s="178"/>
      <c r="AC584" s="178"/>
      <c r="AD584" s="178"/>
      <c r="AE584" s="178"/>
      <c r="AF584" s="178"/>
      <c r="AG584" s="178"/>
      <c r="AH584" s="178"/>
      <c r="AI584" s="178"/>
      <c r="AJ584" s="178"/>
      <c r="AK584" s="178"/>
      <c r="AL584" s="178"/>
      <c r="AM584" s="178"/>
      <c r="AN584" s="178"/>
      <c r="AO584" s="178"/>
      <c r="AP584" s="178"/>
      <c r="AQ584" s="178"/>
      <c r="AR584" s="178"/>
      <c r="AS584" s="178"/>
      <c r="AT584" s="178"/>
      <c r="AU584" s="178"/>
      <c r="AV584" s="178"/>
      <c r="AW584" s="178"/>
    </row>
    <row r="585">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c r="Z585" s="178"/>
      <c r="AA585" s="178"/>
      <c r="AB585" s="178"/>
      <c r="AC585" s="178"/>
      <c r="AD585" s="178"/>
      <c r="AE585" s="178"/>
      <c r="AF585" s="178"/>
      <c r="AG585" s="178"/>
      <c r="AH585" s="178"/>
      <c r="AI585" s="178"/>
      <c r="AJ585" s="178"/>
      <c r="AK585" s="178"/>
      <c r="AL585" s="178"/>
      <c r="AM585" s="178"/>
      <c r="AN585" s="178"/>
      <c r="AO585" s="178"/>
      <c r="AP585" s="178"/>
      <c r="AQ585" s="178"/>
      <c r="AR585" s="178"/>
      <c r="AS585" s="178"/>
      <c r="AT585" s="178"/>
      <c r="AU585" s="178"/>
      <c r="AV585" s="178"/>
      <c r="AW585" s="178"/>
    </row>
    <row r="586">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c r="Z586" s="178"/>
      <c r="AA586" s="178"/>
      <c r="AB586" s="178"/>
      <c r="AC586" s="178"/>
      <c r="AD586" s="178"/>
      <c r="AE586" s="178"/>
      <c r="AF586" s="178"/>
      <c r="AG586" s="178"/>
      <c r="AH586" s="178"/>
      <c r="AI586" s="178"/>
      <c r="AJ586" s="178"/>
      <c r="AK586" s="178"/>
      <c r="AL586" s="178"/>
      <c r="AM586" s="178"/>
      <c r="AN586" s="178"/>
      <c r="AO586" s="178"/>
      <c r="AP586" s="178"/>
      <c r="AQ586" s="178"/>
      <c r="AR586" s="178"/>
      <c r="AS586" s="178"/>
      <c r="AT586" s="178"/>
      <c r="AU586" s="178"/>
      <c r="AV586" s="178"/>
      <c r="AW586" s="178"/>
    </row>
    <row r="587">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c r="Z587" s="178"/>
      <c r="AA587" s="178"/>
      <c r="AB587" s="178"/>
      <c r="AC587" s="178"/>
      <c r="AD587" s="178"/>
      <c r="AE587" s="178"/>
      <c r="AF587" s="178"/>
      <c r="AG587" s="178"/>
      <c r="AH587" s="178"/>
      <c r="AI587" s="178"/>
      <c r="AJ587" s="178"/>
      <c r="AK587" s="178"/>
      <c r="AL587" s="178"/>
      <c r="AM587" s="178"/>
      <c r="AN587" s="178"/>
      <c r="AO587" s="178"/>
      <c r="AP587" s="178"/>
      <c r="AQ587" s="178"/>
      <c r="AR587" s="178"/>
      <c r="AS587" s="178"/>
      <c r="AT587" s="178"/>
      <c r="AU587" s="178"/>
      <c r="AV587" s="178"/>
      <c r="AW587" s="178"/>
    </row>
    <row r="588">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8"/>
      <c r="AA588" s="178"/>
      <c r="AB588" s="178"/>
      <c r="AC588" s="178"/>
      <c r="AD588" s="178"/>
      <c r="AE588" s="178"/>
      <c r="AF588" s="178"/>
      <c r="AG588" s="178"/>
      <c r="AH588" s="178"/>
      <c r="AI588" s="178"/>
      <c r="AJ588" s="178"/>
      <c r="AK588" s="178"/>
      <c r="AL588" s="178"/>
      <c r="AM588" s="178"/>
      <c r="AN588" s="178"/>
      <c r="AO588" s="178"/>
      <c r="AP588" s="178"/>
      <c r="AQ588" s="178"/>
      <c r="AR588" s="178"/>
      <c r="AS588" s="178"/>
      <c r="AT588" s="178"/>
      <c r="AU588" s="178"/>
      <c r="AV588" s="178"/>
      <c r="AW588" s="178"/>
    </row>
    <row r="589">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row>
    <row r="590">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row>
    <row r="591">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row>
    <row r="592">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c r="Z592" s="178"/>
      <c r="AA592" s="178"/>
      <c r="AB592" s="178"/>
      <c r="AC592" s="178"/>
      <c r="AD592" s="178"/>
      <c r="AE592" s="178"/>
      <c r="AF592" s="178"/>
      <c r="AG592" s="178"/>
      <c r="AH592" s="178"/>
      <c r="AI592" s="178"/>
      <c r="AJ592" s="178"/>
      <c r="AK592" s="178"/>
      <c r="AL592" s="178"/>
      <c r="AM592" s="178"/>
      <c r="AN592" s="178"/>
      <c r="AO592" s="178"/>
      <c r="AP592" s="178"/>
      <c r="AQ592" s="178"/>
      <c r="AR592" s="178"/>
      <c r="AS592" s="178"/>
      <c r="AT592" s="178"/>
      <c r="AU592" s="178"/>
      <c r="AV592" s="178"/>
      <c r="AW592" s="178"/>
    </row>
    <row r="593">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c r="Z593" s="178"/>
      <c r="AA593" s="178"/>
      <c r="AB593" s="178"/>
      <c r="AC593" s="178"/>
      <c r="AD593" s="178"/>
      <c r="AE593" s="178"/>
      <c r="AF593" s="178"/>
      <c r="AG593" s="178"/>
      <c r="AH593" s="178"/>
      <c r="AI593" s="178"/>
      <c r="AJ593" s="178"/>
      <c r="AK593" s="178"/>
      <c r="AL593" s="178"/>
      <c r="AM593" s="178"/>
      <c r="AN593" s="178"/>
      <c r="AO593" s="178"/>
      <c r="AP593" s="178"/>
      <c r="AQ593" s="178"/>
      <c r="AR593" s="178"/>
      <c r="AS593" s="178"/>
      <c r="AT593" s="178"/>
      <c r="AU593" s="178"/>
      <c r="AV593" s="178"/>
      <c r="AW593" s="178"/>
    </row>
    <row r="594">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8"/>
      <c r="AA594" s="178"/>
      <c r="AB594" s="178"/>
      <c r="AC594" s="178"/>
      <c r="AD594" s="178"/>
      <c r="AE594" s="178"/>
      <c r="AF594" s="178"/>
      <c r="AG594" s="178"/>
      <c r="AH594" s="178"/>
      <c r="AI594" s="178"/>
      <c r="AJ594" s="178"/>
      <c r="AK594" s="178"/>
      <c r="AL594" s="178"/>
      <c r="AM594" s="178"/>
      <c r="AN594" s="178"/>
      <c r="AO594" s="178"/>
      <c r="AP594" s="178"/>
      <c r="AQ594" s="178"/>
      <c r="AR594" s="178"/>
      <c r="AS594" s="178"/>
      <c r="AT594" s="178"/>
      <c r="AU594" s="178"/>
      <c r="AV594" s="178"/>
      <c r="AW594" s="178"/>
    </row>
    <row r="595">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c r="Z595" s="178"/>
      <c r="AA595" s="178"/>
      <c r="AB595" s="178"/>
      <c r="AC595" s="178"/>
      <c r="AD595" s="178"/>
      <c r="AE595" s="178"/>
      <c r="AF595" s="178"/>
      <c r="AG595" s="178"/>
      <c r="AH595" s="178"/>
      <c r="AI595" s="178"/>
      <c r="AJ595" s="178"/>
      <c r="AK595" s="178"/>
      <c r="AL595" s="178"/>
      <c r="AM595" s="178"/>
      <c r="AN595" s="178"/>
      <c r="AO595" s="178"/>
      <c r="AP595" s="178"/>
      <c r="AQ595" s="178"/>
      <c r="AR595" s="178"/>
      <c r="AS595" s="178"/>
      <c r="AT595" s="178"/>
      <c r="AU595" s="178"/>
      <c r="AV595" s="178"/>
      <c r="AW595" s="178"/>
    </row>
    <row r="596">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c r="Z596" s="178"/>
      <c r="AA596" s="178"/>
      <c r="AB596" s="178"/>
      <c r="AC596" s="178"/>
      <c r="AD596" s="178"/>
      <c r="AE596" s="178"/>
      <c r="AF596" s="178"/>
      <c r="AG596" s="178"/>
      <c r="AH596" s="178"/>
      <c r="AI596" s="178"/>
      <c r="AJ596" s="178"/>
      <c r="AK596" s="178"/>
      <c r="AL596" s="178"/>
      <c r="AM596" s="178"/>
      <c r="AN596" s="178"/>
      <c r="AO596" s="178"/>
      <c r="AP596" s="178"/>
      <c r="AQ596" s="178"/>
      <c r="AR596" s="178"/>
      <c r="AS596" s="178"/>
      <c r="AT596" s="178"/>
      <c r="AU596" s="178"/>
      <c r="AV596" s="178"/>
      <c r="AW596" s="178"/>
    </row>
    <row r="597">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c r="Z597" s="178"/>
      <c r="AA597" s="178"/>
      <c r="AB597" s="178"/>
      <c r="AC597" s="178"/>
      <c r="AD597" s="178"/>
      <c r="AE597" s="178"/>
      <c r="AF597" s="178"/>
      <c r="AG597" s="178"/>
      <c r="AH597" s="178"/>
      <c r="AI597" s="178"/>
      <c r="AJ597" s="178"/>
      <c r="AK597" s="178"/>
      <c r="AL597" s="178"/>
      <c r="AM597" s="178"/>
      <c r="AN597" s="178"/>
      <c r="AO597" s="178"/>
      <c r="AP597" s="178"/>
      <c r="AQ597" s="178"/>
      <c r="AR597" s="178"/>
      <c r="AS597" s="178"/>
      <c r="AT597" s="178"/>
      <c r="AU597" s="178"/>
      <c r="AV597" s="178"/>
      <c r="AW597" s="178"/>
    </row>
    <row r="598">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c r="Z598" s="178"/>
      <c r="AA598" s="178"/>
      <c r="AB598" s="178"/>
      <c r="AC598" s="178"/>
      <c r="AD598" s="178"/>
      <c r="AE598" s="178"/>
      <c r="AF598" s="178"/>
      <c r="AG598" s="178"/>
      <c r="AH598" s="178"/>
      <c r="AI598" s="178"/>
      <c r="AJ598" s="178"/>
      <c r="AK598" s="178"/>
      <c r="AL598" s="178"/>
      <c r="AM598" s="178"/>
      <c r="AN598" s="178"/>
      <c r="AO598" s="178"/>
      <c r="AP598" s="178"/>
      <c r="AQ598" s="178"/>
      <c r="AR598" s="178"/>
      <c r="AS598" s="178"/>
      <c r="AT598" s="178"/>
      <c r="AU598" s="178"/>
      <c r="AV598" s="178"/>
      <c r="AW598" s="178"/>
    </row>
    <row r="599">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c r="Z599" s="178"/>
      <c r="AA599" s="178"/>
      <c r="AB599" s="178"/>
      <c r="AC599" s="178"/>
      <c r="AD599" s="178"/>
      <c r="AE599" s="178"/>
      <c r="AF599" s="178"/>
      <c r="AG599" s="178"/>
      <c r="AH599" s="178"/>
      <c r="AI599" s="178"/>
      <c r="AJ599" s="178"/>
      <c r="AK599" s="178"/>
      <c r="AL599" s="178"/>
      <c r="AM599" s="178"/>
      <c r="AN599" s="178"/>
      <c r="AO599" s="178"/>
      <c r="AP599" s="178"/>
      <c r="AQ599" s="178"/>
      <c r="AR599" s="178"/>
      <c r="AS599" s="178"/>
      <c r="AT599" s="178"/>
      <c r="AU599" s="178"/>
      <c r="AV599" s="178"/>
      <c r="AW599" s="178"/>
    </row>
    <row r="600">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c r="Z600" s="178"/>
      <c r="AA600" s="178"/>
      <c r="AB600" s="178"/>
      <c r="AC600" s="178"/>
      <c r="AD600" s="178"/>
      <c r="AE600" s="178"/>
      <c r="AF600" s="178"/>
      <c r="AG600" s="178"/>
      <c r="AH600" s="178"/>
      <c r="AI600" s="178"/>
      <c r="AJ600" s="178"/>
      <c r="AK600" s="178"/>
      <c r="AL600" s="178"/>
      <c r="AM600" s="178"/>
      <c r="AN600" s="178"/>
      <c r="AO600" s="178"/>
      <c r="AP600" s="178"/>
      <c r="AQ600" s="178"/>
      <c r="AR600" s="178"/>
      <c r="AS600" s="178"/>
      <c r="AT600" s="178"/>
      <c r="AU600" s="178"/>
      <c r="AV600" s="178"/>
      <c r="AW600" s="178"/>
    </row>
    <row r="601">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c r="Z601" s="178"/>
      <c r="AA601" s="178"/>
      <c r="AB601" s="178"/>
      <c r="AC601" s="178"/>
      <c r="AD601" s="178"/>
      <c r="AE601" s="178"/>
      <c r="AF601" s="178"/>
      <c r="AG601" s="178"/>
      <c r="AH601" s="178"/>
      <c r="AI601" s="178"/>
      <c r="AJ601" s="178"/>
      <c r="AK601" s="178"/>
      <c r="AL601" s="178"/>
      <c r="AM601" s="178"/>
      <c r="AN601" s="178"/>
      <c r="AO601" s="178"/>
      <c r="AP601" s="178"/>
      <c r="AQ601" s="178"/>
      <c r="AR601" s="178"/>
      <c r="AS601" s="178"/>
      <c r="AT601" s="178"/>
      <c r="AU601" s="178"/>
      <c r="AV601" s="178"/>
      <c r="AW601" s="178"/>
    </row>
    <row r="602">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c r="Z602" s="178"/>
      <c r="AA602" s="178"/>
      <c r="AB602" s="178"/>
      <c r="AC602" s="178"/>
      <c r="AD602" s="178"/>
      <c r="AE602" s="178"/>
      <c r="AF602" s="178"/>
      <c r="AG602" s="178"/>
      <c r="AH602" s="178"/>
      <c r="AI602" s="178"/>
      <c r="AJ602" s="178"/>
      <c r="AK602" s="178"/>
      <c r="AL602" s="178"/>
      <c r="AM602" s="178"/>
      <c r="AN602" s="178"/>
      <c r="AO602" s="178"/>
      <c r="AP602" s="178"/>
      <c r="AQ602" s="178"/>
      <c r="AR602" s="178"/>
      <c r="AS602" s="178"/>
      <c r="AT602" s="178"/>
      <c r="AU602" s="178"/>
      <c r="AV602" s="178"/>
      <c r="AW602" s="178"/>
    </row>
    <row r="603">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c r="Z603" s="178"/>
      <c r="AA603" s="178"/>
      <c r="AB603" s="178"/>
      <c r="AC603" s="178"/>
      <c r="AD603" s="178"/>
      <c r="AE603" s="178"/>
      <c r="AF603" s="178"/>
      <c r="AG603" s="178"/>
      <c r="AH603" s="178"/>
      <c r="AI603" s="178"/>
      <c r="AJ603" s="178"/>
      <c r="AK603" s="178"/>
      <c r="AL603" s="178"/>
      <c r="AM603" s="178"/>
      <c r="AN603" s="178"/>
      <c r="AO603" s="178"/>
      <c r="AP603" s="178"/>
      <c r="AQ603" s="178"/>
      <c r="AR603" s="178"/>
      <c r="AS603" s="178"/>
      <c r="AT603" s="178"/>
      <c r="AU603" s="178"/>
      <c r="AV603" s="178"/>
      <c r="AW603" s="178"/>
    </row>
    <row r="604">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c r="Z604" s="178"/>
      <c r="AA604" s="178"/>
      <c r="AB604" s="178"/>
      <c r="AC604" s="178"/>
      <c r="AD604" s="178"/>
      <c r="AE604" s="178"/>
      <c r="AF604" s="178"/>
      <c r="AG604" s="178"/>
      <c r="AH604" s="178"/>
      <c r="AI604" s="178"/>
      <c r="AJ604" s="178"/>
      <c r="AK604" s="178"/>
      <c r="AL604" s="178"/>
      <c r="AM604" s="178"/>
      <c r="AN604" s="178"/>
      <c r="AO604" s="178"/>
      <c r="AP604" s="178"/>
      <c r="AQ604" s="178"/>
      <c r="AR604" s="178"/>
      <c r="AS604" s="178"/>
      <c r="AT604" s="178"/>
      <c r="AU604" s="178"/>
      <c r="AV604" s="178"/>
      <c r="AW604" s="178"/>
    </row>
    <row r="605">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c r="Z605" s="178"/>
      <c r="AA605" s="178"/>
      <c r="AB605" s="178"/>
      <c r="AC605" s="178"/>
      <c r="AD605" s="178"/>
      <c r="AE605" s="178"/>
      <c r="AF605" s="178"/>
      <c r="AG605" s="178"/>
      <c r="AH605" s="178"/>
      <c r="AI605" s="178"/>
      <c r="AJ605" s="178"/>
      <c r="AK605" s="178"/>
      <c r="AL605" s="178"/>
      <c r="AM605" s="178"/>
      <c r="AN605" s="178"/>
      <c r="AO605" s="178"/>
      <c r="AP605" s="178"/>
      <c r="AQ605" s="178"/>
      <c r="AR605" s="178"/>
      <c r="AS605" s="178"/>
      <c r="AT605" s="178"/>
      <c r="AU605" s="178"/>
      <c r="AV605" s="178"/>
      <c r="AW605" s="178"/>
    </row>
    <row r="606">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c r="Z606" s="178"/>
      <c r="AA606" s="178"/>
      <c r="AB606" s="178"/>
      <c r="AC606" s="178"/>
      <c r="AD606" s="178"/>
      <c r="AE606" s="178"/>
      <c r="AF606" s="178"/>
      <c r="AG606" s="178"/>
      <c r="AH606" s="178"/>
      <c r="AI606" s="178"/>
      <c r="AJ606" s="178"/>
      <c r="AK606" s="178"/>
      <c r="AL606" s="178"/>
      <c r="AM606" s="178"/>
      <c r="AN606" s="178"/>
      <c r="AO606" s="178"/>
      <c r="AP606" s="178"/>
      <c r="AQ606" s="178"/>
      <c r="AR606" s="178"/>
      <c r="AS606" s="178"/>
      <c r="AT606" s="178"/>
      <c r="AU606" s="178"/>
      <c r="AV606" s="178"/>
      <c r="AW606" s="178"/>
    </row>
    <row r="607">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c r="Z607" s="178"/>
      <c r="AA607" s="178"/>
      <c r="AB607" s="178"/>
      <c r="AC607" s="178"/>
      <c r="AD607" s="178"/>
      <c r="AE607" s="178"/>
      <c r="AF607" s="178"/>
      <c r="AG607" s="178"/>
      <c r="AH607" s="178"/>
      <c r="AI607" s="178"/>
      <c r="AJ607" s="178"/>
      <c r="AK607" s="178"/>
      <c r="AL607" s="178"/>
      <c r="AM607" s="178"/>
      <c r="AN607" s="178"/>
      <c r="AO607" s="178"/>
      <c r="AP607" s="178"/>
      <c r="AQ607" s="178"/>
      <c r="AR607" s="178"/>
      <c r="AS607" s="178"/>
      <c r="AT607" s="178"/>
      <c r="AU607" s="178"/>
      <c r="AV607" s="178"/>
      <c r="AW607" s="178"/>
    </row>
    <row r="608">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c r="Z608" s="178"/>
      <c r="AA608" s="178"/>
      <c r="AB608" s="178"/>
      <c r="AC608" s="178"/>
      <c r="AD608" s="178"/>
      <c r="AE608" s="178"/>
      <c r="AF608" s="178"/>
      <c r="AG608" s="178"/>
      <c r="AH608" s="178"/>
      <c r="AI608" s="178"/>
      <c r="AJ608" s="178"/>
      <c r="AK608" s="178"/>
      <c r="AL608" s="178"/>
      <c r="AM608" s="178"/>
      <c r="AN608" s="178"/>
      <c r="AO608" s="178"/>
      <c r="AP608" s="178"/>
      <c r="AQ608" s="178"/>
      <c r="AR608" s="178"/>
      <c r="AS608" s="178"/>
      <c r="AT608" s="178"/>
      <c r="AU608" s="178"/>
      <c r="AV608" s="178"/>
      <c r="AW608" s="178"/>
    </row>
    <row r="609">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c r="Z609" s="178"/>
      <c r="AA609" s="178"/>
      <c r="AB609" s="178"/>
      <c r="AC609" s="178"/>
      <c r="AD609" s="178"/>
      <c r="AE609" s="178"/>
      <c r="AF609" s="178"/>
      <c r="AG609" s="178"/>
      <c r="AH609" s="178"/>
      <c r="AI609" s="178"/>
      <c r="AJ609" s="178"/>
      <c r="AK609" s="178"/>
      <c r="AL609" s="178"/>
      <c r="AM609" s="178"/>
      <c r="AN609" s="178"/>
      <c r="AO609" s="178"/>
      <c r="AP609" s="178"/>
      <c r="AQ609" s="178"/>
      <c r="AR609" s="178"/>
      <c r="AS609" s="178"/>
      <c r="AT609" s="178"/>
      <c r="AU609" s="178"/>
      <c r="AV609" s="178"/>
      <c r="AW609" s="178"/>
    </row>
    <row r="610">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c r="Z610" s="178"/>
      <c r="AA610" s="178"/>
      <c r="AB610" s="178"/>
      <c r="AC610" s="178"/>
      <c r="AD610" s="178"/>
      <c r="AE610" s="178"/>
      <c r="AF610" s="178"/>
      <c r="AG610" s="178"/>
      <c r="AH610" s="178"/>
      <c r="AI610" s="178"/>
      <c r="AJ610" s="178"/>
      <c r="AK610" s="178"/>
      <c r="AL610" s="178"/>
      <c r="AM610" s="178"/>
      <c r="AN610" s="178"/>
      <c r="AO610" s="178"/>
      <c r="AP610" s="178"/>
      <c r="AQ610" s="178"/>
      <c r="AR610" s="178"/>
      <c r="AS610" s="178"/>
      <c r="AT610" s="178"/>
      <c r="AU610" s="178"/>
      <c r="AV610" s="178"/>
      <c r="AW610" s="178"/>
    </row>
    <row r="611">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c r="Z611" s="178"/>
      <c r="AA611" s="178"/>
      <c r="AB611" s="178"/>
      <c r="AC611" s="178"/>
      <c r="AD611" s="178"/>
      <c r="AE611" s="178"/>
      <c r="AF611" s="178"/>
      <c r="AG611" s="178"/>
      <c r="AH611" s="178"/>
      <c r="AI611" s="178"/>
      <c r="AJ611" s="178"/>
      <c r="AK611" s="178"/>
      <c r="AL611" s="178"/>
      <c r="AM611" s="178"/>
      <c r="AN611" s="178"/>
      <c r="AO611" s="178"/>
      <c r="AP611" s="178"/>
      <c r="AQ611" s="178"/>
      <c r="AR611" s="178"/>
      <c r="AS611" s="178"/>
      <c r="AT611" s="178"/>
      <c r="AU611" s="178"/>
      <c r="AV611" s="178"/>
      <c r="AW611" s="178"/>
    </row>
    <row r="612">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c r="Z612" s="178"/>
      <c r="AA612" s="178"/>
      <c r="AB612" s="178"/>
      <c r="AC612" s="178"/>
      <c r="AD612" s="178"/>
      <c r="AE612" s="178"/>
      <c r="AF612" s="178"/>
      <c r="AG612" s="178"/>
      <c r="AH612" s="178"/>
      <c r="AI612" s="178"/>
      <c r="AJ612" s="178"/>
      <c r="AK612" s="178"/>
      <c r="AL612" s="178"/>
      <c r="AM612" s="178"/>
      <c r="AN612" s="178"/>
      <c r="AO612" s="178"/>
      <c r="AP612" s="178"/>
      <c r="AQ612" s="178"/>
      <c r="AR612" s="178"/>
      <c r="AS612" s="178"/>
      <c r="AT612" s="178"/>
      <c r="AU612" s="178"/>
      <c r="AV612" s="178"/>
      <c r="AW612" s="178"/>
    </row>
    <row r="613">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c r="Z613" s="178"/>
      <c r="AA613" s="178"/>
      <c r="AB613" s="178"/>
      <c r="AC613" s="178"/>
      <c r="AD613" s="178"/>
      <c r="AE613" s="178"/>
      <c r="AF613" s="178"/>
      <c r="AG613" s="178"/>
      <c r="AH613" s="178"/>
      <c r="AI613" s="178"/>
      <c r="AJ613" s="178"/>
      <c r="AK613" s="178"/>
      <c r="AL613" s="178"/>
      <c r="AM613" s="178"/>
      <c r="AN613" s="178"/>
      <c r="AO613" s="178"/>
      <c r="AP613" s="178"/>
      <c r="AQ613" s="178"/>
      <c r="AR613" s="178"/>
      <c r="AS613" s="178"/>
      <c r="AT613" s="178"/>
      <c r="AU613" s="178"/>
      <c r="AV613" s="178"/>
      <c r="AW613" s="178"/>
    </row>
    <row r="614">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c r="Z614" s="178"/>
      <c r="AA614" s="178"/>
      <c r="AB614" s="178"/>
      <c r="AC614" s="178"/>
      <c r="AD614" s="178"/>
      <c r="AE614" s="178"/>
      <c r="AF614" s="178"/>
      <c r="AG614" s="178"/>
      <c r="AH614" s="178"/>
      <c r="AI614" s="178"/>
      <c r="AJ614" s="178"/>
      <c r="AK614" s="178"/>
      <c r="AL614" s="178"/>
      <c r="AM614" s="178"/>
      <c r="AN614" s="178"/>
      <c r="AO614" s="178"/>
      <c r="AP614" s="178"/>
      <c r="AQ614" s="178"/>
      <c r="AR614" s="178"/>
      <c r="AS614" s="178"/>
      <c r="AT614" s="178"/>
      <c r="AU614" s="178"/>
      <c r="AV614" s="178"/>
      <c r="AW614" s="178"/>
    </row>
    <row r="615">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c r="Z615" s="178"/>
      <c r="AA615" s="178"/>
      <c r="AB615" s="178"/>
      <c r="AC615" s="178"/>
      <c r="AD615" s="178"/>
      <c r="AE615" s="178"/>
      <c r="AF615" s="178"/>
      <c r="AG615" s="178"/>
      <c r="AH615" s="178"/>
      <c r="AI615" s="178"/>
      <c r="AJ615" s="178"/>
      <c r="AK615" s="178"/>
      <c r="AL615" s="178"/>
      <c r="AM615" s="178"/>
      <c r="AN615" s="178"/>
      <c r="AO615" s="178"/>
      <c r="AP615" s="178"/>
      <c r="AQ615" s="178"/>
      <c r="AR615" s="178"/>
      <c r="AS615" s="178"/>
      <c r="AT615" s="178"/>
      <c r="AU615" s="178"/>
      <c r="AV615" s="178"/>
      <c r="AW615" s="178"/>
    </row>
    <row r="616">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c r="Z616" s="178"/>
      <c r="AA616" s="178"/>
      <c r="AB616" s="178"/>
      <c r="AC616" s="178"/>
      <c r="AD616" s="178"/>
      <c r="AE616" s="178"/>
      <c r="AF616" s="178"/>
      <c r="AG616" s="178"/>
      <c r="AH616" s="178"/>
      <c r="AI616" s="178"/>
      <c r="AJ616" s="178"/>
      <c r="AK616" s="178"/>
      <c r="AL616" s="178"/>
      <c r="AM616" s="178"/>
      <c r="AN616" s="178"/>
      <c r="AO616" s="178"/>
      <c r="AP616" s="178"/>
      <c r="AQ616" s="178"/>
      <c r="AR616" s="178"/>
      <c r="AS616" s="178"/>
      <c r="AT616" s="178"/>
      <c r="AU616" s="178"/>
      <c r="AV616" s="178"/>
      <c r="AW616" s="178"/>
    </row>
    <row r="617">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c r="Z617" s="178"/>
      <c r="AA617" s="178"/>
      <c r="AB617" s="178"/>
      <c r="AC617" s="178"/>
      <c r="AD617" s="178"/>
      <c r="AE617" s="178"/>
      <c r="AF617" s="178"/>
      <c r="AG617" s="178"/>
      <c r="AH617" s="178"/>
      <c r="AI617" s="178"/>
      <c r="AJ617" s="178"/>
      <c r="AK617" s="178"/>
      <c r="AL617" s="178"/>
      <c r="AM617" s="178"/>
      <c r="AN617" s="178"/>
      <c r="AO617" s="178"/>
      <c r="AP617" s="178"/>
      <c r="AQ617" s="178"/>
      <c r="AR617" s="178"/>
      <c r="AS617" s="178"/>
      <c r="AT617" s="178"/>
      <c r="AU617" s="178"/>
      <c r="AV617" s="178"/>
      <c r="AW617" s="178"/>
    </row>
    <row r="618">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c r="Z618" s="178"/>
      <c r="AA618" s="178"/>
      <c r="AB618" s="178"/>
      <c r="AC618" s="178"/>
      <c r="AD618" s="178"/>
      <c r="AE618" s="178"/>
      <c r="AF618" s="178"/>
      <c r="AG618" s="178"/>
      <c r="AH618" s="178"/>
      <c r="AI618" s="178"/>
      <c r="AJ618" s="178"/>
      <c r="AK618" s="178"/>
      <c r="AL618" s="178"/>
      <c r="AM618" s="178"/>
      <c r="AN618" s="178"/>
      <c r="AO618" s="178"/>
      <c r="AP618" s="178"/>
      <c r="AQ618" s="178"/>
      <c r="AR618" s="178"/>
      <c r="AS618" s="178"/>
      <c r="AT618" s="178"/>
      <c r="AU618" s="178"/>
      <c r="AV618" s="178"/>
      <c r="AW618" s="178"/>
    </row>
    <row r="619">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c r="Z619" s="178"/>
      <c r="AA619" s="178"/>
      <c r="AB619" s="178"/>
      <c r="AC619" s="178"/>
      <c r="AD619" s="178"/>
      <c r="AE619" s="178"/>
      <c r="AF619" s="178"/>
      <c r="AG619" s="178"/>
      <c r="AH619" s="178"/>
      <c r="AI619" s="178"/>
      <c r="AJ619" s="178"/>
      <c r="AK619" s="178"/>
      <c r="AL619" s="178"/>
      <c r="AM619" s="178"/>
      <c r="AN619" s="178"/>
      <c r="AO619" s="178"/>
      <c r="AP619" s="178"/>
      <c r="AQ619" s="178"/>
      <c r="AR619" s="178"/>
      <c r="AS619" s="178"/>
      <c r="AT619" s="178"/>
      <c r="AU619" s="178"/>
      <c r="AV619" s="178"/>
      <c r="AW619" s="178"/>
    </row>
    <row r="620">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c r="Z620" s="178"/>
      <c r="AA620" s="178"/>
      <c r="AB620" s="178"/>
      <c r="AC620" s="178"/>
      <c r="AD620" s="178"/>
      <c r="AE620" s="178"/>
      <c r="AF620" s="178"/>
      <c r="AG620" s="178"/>
      <c r="AH620" s="178"/>
      <c r="AI620" s="178"/>
      <c r="AJ620" s="178"/>
      <c r="AK620" s="178"/>
      <c r="AL620" s="178"/>
      <c r="AM620" s="178"/>
      <c r="AN620" s="178"/>
      <c r="AO620" s="178"/>
      <c r="AP620" s="178"/>
      <c r="AQ620" s="178"/>
      <c r="AR620" s="178"/>
      <c r="AS620" s="178"/>
      <c r="AT620" s="178"/>
      <c r="AU620" s="178"/>
      <c r="AV620" s="178"/>
      <c r="AW620" s="178"/>
    </row>
    <row r="621">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c r="Z621" s="178"/>
      <c r="AA621" s="178"/>
      <c r="AB621" s="178"/>
      <c r="AC621" s="178"/>
      <c r="AD621" s="178"/>
      <c r="AE621" s="178"/>
      <c r="AF621" s="178"/>
      <c r="AG621" s="178"/>
      <c r="AH621" s="178"/>
      <c r="AI621" s="178"/>
      <c r="AJ621" s="178"/>
      <c r="AK621" s="178"/>
      <c r="AL621" s="178"/>
      <c r="AM621" s="178"/>
      <c r="AN621" s="178"/>
      <c r="AO621" s="178"/>
      <c r="AP621" s="178"/>
      <c r="AQ621" s="178"/>
      <c r="AR621" s="178"/>
      <c r="AS621" s="178"/>
      <c r="AT621" s="178"/>
      <c r="AU621" s="178"/>
      <c r="AV621" s="178"/>
      <c r="AW621" s="178"/>
    </row>
    <row r="622">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c r="Z622" s="178"/>
      <c r="AA622" s="178"/>
      <c r="AB622" s="178"/>
      <c r="AC622" s="178"/>
      <c r="AD622" s="178"/>
      <c r="AE622" s="178"/>
      <c r="AF622" s="178"/>
      <c r="AG622" s="178"/>
      <c r="AH622" s="178"/>
      <c r="AI622" s="178"/>
      <c r="AJ622" s="178"/>
      <c r="AK622" s="178"/>
      <c r="AL622" s="178"/>
      <c r="AM622" s="178"/>
      <c r="AN622" s="178"/>
      <c r="AO622" s="178"/>
      <c r="AP622" s="178"/>
      <c r="AQ622" s="178"/>
      <c r="AR622" s="178"/>
      <c r="AS622" s="178"/>
      <c r="AT622" s="178"/>
      <c r="AU622" s="178"/>
      <c r="AV622" s="178"/>
      <c r="AW622" s="178"/>
    </row>
    <row r="623">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c r="Z623" s="178"/>
      <c r="AA623" s="178"/>
      <c r="AB623" s="178"/>
      <c r="AC623" s="178"/>
      <c r="AD623" s="178"/>
      <c r="AE623" s="178"/>
      <c r="AF623" s="178"/>
      <c r="AG623" s="178"/>
      <c r="AH623" s="178"/>
      <c r="AI623" s="178"/>
      <c r="AJ623" s="178"/>
      <c r="AK623" s="178"/>
      <c r="AL623" s="178"/>
      <c r="AM623" s="178"/>
      <c r="AN623" s="178"/>
      <c r="AO623" s="178"/>
      <c r="AP623" s="178"/>
      <c r="AQ623" s="178"/>
      <c r="AR623" s="178"/>
      <c r="AS623" s="178"/>
      <c r="AT623" s="178"/>
      <c r="AU623" s="178"/>
      <c r="AV623" s="178"/>
      <c r="AW623" s="178"/>
    </row>
    <row r="624">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c r="Z624" s="178"/>
      <c r="AA624" s="178"/>
      <c r="AB624" s="178"/>
      <c r="AC624" s="178"/>
      <c r="AD624" s="178"/>
      <c r="AE624" s="178"/>
      <c r="AF624" s="178"/>
      <c r="AG624" s="178"/>
      <c r="AH624" s="178"/>
      <c r="AI624" s="178"/>
      <c r="AJ624" s="178"/>
      <c r="AK624" s="178"/>
      <c r="AL624" s="178"/>
      <c r="AM624" s="178"/>
      <c r="AN624" s="178"/>
      <c r="AO624" s="178"/>
      <c r="AP624" s="178"/>
      <c r="AQ624" s="178"/>
      <c r="AR624" s="178"/>
      <c r="AS624" s="178"/>
      <c r="AT624" s="178"/>
      <c r="AU624" s="178"/>
      <c r="AV624" s="178"/>
      <c r="AW624" s="178"/>
    </row>
    <row r="625">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8"/>
      <c r="AA625" s="178"/>
      <c r="AB625" s="178"/>
      <c r="AC625" s="178"/>
      <c r="AD625" s="178"/>
      <c r="AE625" s="178"/>
      <c r="AF625" s="178"/>
      <c r="AG625" s="178"/>
      <c r="AH625" s="178"/>
      <c r="AI625" s="178"/>
      <c r="AJ625" s="178"/>
      <c r="AK625" s="178"/>
      <c r="AL625" s="178"/>
      <c r="AM625" s="178"/>
      <c r="AN625" s="178"/>
      <c r="AO625" s="178"/>
      <c r="AP625" s="178"/>
      <c r="AQ625" s="178"/>
      <c r="AR625" s="178"/>
      <c r="AS625" s="178"/>
      <c r="AT625" s="178"/>
      <c r="AU625" s="178"/>
      <c r="AV625" s="178"/>
      <c r="AW625" s="178"/>
    </row>
    <row r="626">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c r="Z626" s="178"/>
      <c r="AA626" s="178"/>
      <c r="AB626" s="178"/>
      <c r="AC626" s="178"/>
      <c r="AD626" s="178"/>
      <c r="AE626" s="178"/>
      <c r="AF626" s="178"/>
      <c r="AG626" s="178"/>
      <c r="AH626" s="178"/>
      <c r="AI626" s="178"/>
      <c r="AJ626" s="178"/>
      <c r="AK626" s="178"/>
      <c r="AL626" s="178"/>
      <c r="AM626" s="178"/>
      <c r="AN626" s="178"/>
      <c r="AO626" s="178"/>
      <c r="AP626" s="178"/>
      <c r="AQ626" s="178"/>
      <c r="AR626" s="178"/>
      <c r="AS626" s="178"/>
      <c r="AT626" s="178"/>
      <c r="AU626" s="178"/>
      <c r="AV626" s="178"/>
      <c r="AW626" s="178"/>
    </row>
    <row r="627">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8"/>
      <c r="AA627" s="178"/>
      <c r="AB627" s="178"/>
      <c r="AC627" s="178"/>
      <c r="AD627" s="178"/>
      <c r="AE627" s="178"/>
      <c r="AF627" s="178"/>
      <c r="AG627" s="178"/>
      <c r="AH627" s="178"/>
      <c r="AI627" s="178"/>
      <c r="AJ627" s="178"/>
      <c r="AK627" s="178"/>
      <c r="AL627" s="178"/>
      <c r="AM627" s="178"/>
      <c r="AN627" s="178"/>
      <c r="AO627" s="178"/>
      <c r="AP627" s="178"/>
      <c r="AQ627" s="178"/>
      <c r="AR627" s="178"/>
      <c r="AS627" s="178"/>
      <c r="AT627" s="178"/>
      <c r="AU627" s="178"/>
      <c r="AV627" s="178"/>
      <c r="AW627" s="178"/>
    </row>
    <row r="628">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c r="Z628" s="178"/>
      <c r="AA628" s="178"/>
      <c r="AB628" s="178"/>
      <c r="AC628" s="178"/>
      <c r="AD628" s="178"/>
      <c r="AE628" s="178"/>
      <c r="AF628" s="178"/>
      <c r="AG628" s="178"/>
      <c r="AH628" s="178"/>
      <c r="AI628" s="178"/>
      <c r="AJ628" s="178"/>
      <c r="AK628" s="178"/>
      <c r="AL628" s="178"/>
      <c r="AM628" s="178"/>
      <c r="AN628" s="178"/>
      <c r="AO628" s="178"/>
      <c r="AP628" s="178"/>
      <c r="AQ628" s="178"/>
      <c r="AR628" s="178"/>
      <c r="AS628" s="178"/>
      <c r="AT628" s="178"/>
      <c r="AU628" s="178"/>
      <c r="AV628" s="178"/>
      <c r="AW628" s="178"/>
    </row>
    <row r="629">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c r="Z629" s="178"/>
      <c r="AA629" s="178"/>
      <c r="AB629" s="178"/>
      <c r="AC629" s="178"/>
      <c r="AD629" s="178"/>
      <c r="AE629" s="178"/>
      <c r="AF629" s="178"/>
      <c r="AG629" s="178"/>
      <c r="AH629" s="178"/>
      <c r="AI629" s="178"/>
      <c r="AJ629" s="178"/>
      <c r="AK629" s="178"/>
      <c r="AL629" s="178"/>
      <c r="AM629" s="178"/>
      <c r="AN629" s="178"/>
      <c r="AO629" s="178"/>
      <c r="AP629" s="178"/>
      <c r="AQ629" s="178"/>
      <c r="AR629" s="178"/>
      <c r="AS629" s="178"/>
      <c r="AT629" s="178"/>
      <c r="AU629" s="178"/>
      <c r="AV629" s="178"/>
      <c r="AW629" s="178"/>
    </row>
    <row r="630">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c r="Z630" s="178"/>
      <c r="AA630" s="178"/>
      <c r="AB630" s="178"/>
      <c r="AC630" s="178"/>
      <c r="AD630" s="178"/>
      <c r="AE630" s="178"/>
      <c r="AF630" s="178"/>
      <c r="AG630" s="178"/>
      <c r="AH630" s="178"/>
      <c r="AI630" s="178"/>
      <c r="AJ630" s="178"/>
      <c r="AK630" s="178"/>
      <c r="AL630" s="178"/>
      <c r="AM630" s="178"/>
      <c r="AN630" s="178"/>
      <c r="AO630" s="178"/>
      <c r="AP630" s="178"/>
      <c r="AQ630" s="178"/>
      <c r="AR630" s="178"/>
      <c r="AS630" s="178"/>
      <c r="AT630" s="178"/>
      <c r="AU630" s="178"/>
      <c r="AV630" s="178"/>
      <c r="AW630" s="178"/>
    </row>
    <row r="631">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c r="Z631" s="178"/>
      <c r="AA631" s="178"/>
      <c r="AB631" s="178"/>
      <c r="AC631" s="178"/>
      <c r="AD631" s="178"/>
      <c r="AE631" s="178"/>
      <c r="AF631" s="178"/>
      <c r="AG631" s="178"/>
      <c r="AH631" s="178"/>
      <c r="AI631" s="178"/>
      <c r="AJ631" s="178"/>
      <c r="AK631" s="178"/>
      <c r="AL631" s="178"/>
      <c r="AM631" s="178"/>
      <c r="AN631" s="178"/>
      <c r="AO631" s="178"/>
      <c r="AP631" s="178"/>
      <c r="AQ631" s="178"/>
      <c r="AR631" s="178"/>
      <c r="AS631" s="178"/>
      <c r="AT631" s="178"/>
      <c r="AU631" s="178"/>
      <c r="AV631" s="178"/>
      <c r="AW631" s="178"/>
    </row>
    <row r="632">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c r="Z632" s="178"/>
      <c r="AA632" s="178"/>
      <c r="AB632" s="178"/>
      <c r="AC632" s="178"/>
      <c r="AD632" s="178"/>
      <c r="AE632" s="178"/>
      <c r="AF632" s="178"/>
      <c r="AG632" s="178"/>
      <c r="AH632" s="178"/>
      <c r="AI632" s="178"/>
      <c r="AJ632" s="178"/>
      <c r="AK632" s="178"/>
      <c r="AL632" s="178"/>
      <c r="AM632" s="178"/>
      <c r="AN632" s="178"/>
      <c r="AO632" s="178"/>
      <c r="AP632" s="178"/>
      <c r="AQ632" s="178"/>
      <c r="AR632" s="178"/>
      <c r="AS632" s="178"/>
      <c r="AT632" s="178"/>
      <c r="AU632" s="178"/>
      <c r="AV632" s="178"/>
      <c r="AW632" s="178"/>
    </row>
    <row r="633">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c r="Z633" s="178"/>
      <c r="AA633" s="178"/>
      <c r="AB633" s="178"/>
      <c r="AC633" s="178"/>
      <c r="AD633" s="178"/>
      <c r="AE633" s="178"/>
      <c r="AF633" s="178"/>
      <c r="AG633" s="178"/>
      <c r="AH633" s="178"/>
      <c r="AI633" s="178"/>
      <c r="AJ633" s="178"/>
      <c r="AK633" s="178"/>
      <c r="AL633" s="178"/>
      <c r="AM633" s="178"/>
      <c r="AN633" s="178"/>
      <c r="AO633" s="178"/>
      <c r="AP633" s="178"/>
      <c r="AQ633" s="178"/>
      <c r="AR633" s="178"/>
      <c r="AS633" s="178"/>
      <c r="AT633" s="178"/>
      <c r="AU633" s="178"/>
      <c r="AV633" s="178"/>
      <c r="AW633" s="178"/>
    </row>
    <row r="634">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c r="Z634" s="178"/>
      <c r="AA634" s="178"/>
      <c r="AB634" s="178"/>
      <c r="AC634" s="178"/>
      <c r="AD634" s="178"/>
      <c r="AE634" s="178"/>
      <c r="AF634" s="178"/>
      <c r="AG634" s="178"/>
      <c r="AH634" s="178"/>
      <c r="AI634" s="178"/>
      <c r="AJ634" s="178"/>
      <c r="AK634" s="178"/>
      <c r="AL634" s="178"/>
      <c r="AM634" s="178"/>
      <c r="AN634" s="178"/>
      <c r="AO634" s="178"/>
      <c r="AP634" s="178"/>
      <c r="AQ634" s="178"/>
      <c r="AR634" s="178"/>
      <c r="AS634" s="178"/>
      <c r="AT634" s="178"/>
      <c r="AU634" s="178"/>
      <c r="AV634" s="178"/>
      <c r="AW634" s="178"/>
    </row>
    <row r="635">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c r="Z635" s="178"/>
      <c r="AA635" s="178"/>
      <c r="AB635" s="178"/>
      <c r="AC635" s="178"/>
      <c r="AD635" s="178"/>
      <c r="AE635" s="178"/>
      <c r="AF635" s="178"/>
      <c r="AG635" s="178"/>
      <c r="AH635" s="178"/>
      <c r="AI635" s="178"/>
      <c r="AJ635" s="178"/>
      <c r="AK635" s="178"/>
      <c r="AL635" s="178"/>
      <c r="AM635" s="178"/>
      <c r="AN635" s="178"/>
      <c r="AO635" s="178"/>
      <c r="AP635" s="178"/>
      <c r="AQ635" s="178"/>
      <c r="AR635" s="178"/>
      <c r="AS635" s="178"/>
      <c r="AT635" s="178"/>
      <c r="AU635" s="178"/>
      <c r="AV635" s="178"/>
      <c r="AW635" s="178"/>
    </row>
    <row r="636">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c r="Z636" s="178"/>
      <c r="AA636" s="178"/>
      <c r="AB636" s="178"/>
      <c r="AC636" s="178"/>
      <c r="AD636" s="178"/>
      <c r="AE636" s="178"/>
      <c r="AF636" s="178"/>
      <c r="AG636" s="178"/>
      <c r="AH636" s="178"/>
      <c r="AI636" s="178"/>
      <c r="AJ636" s="178"/>
      <c r="AK636" s="178"/>
      <c r="AL636" s="178"/>
      <c r="AM636" s="178"/>
      <c r="AN636" s="178"/>
      <c r="AO636" s="178"/>
      <c r="AP636" s="178"/>
      <c r="AQ636" s="178"/>
      <c r="AR636" s="178"/>
      <c r="AS636" s="178"/>
      <c r="AT636" s="178"/>
      <c r="AU636" s="178"/>
      <c r="AV636" s="178"/>
      <c r="AW636" s="178"/>
    </row>
    <row r="637">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8"/>
      <c r="AA637" s="178"/>
      <c r="AB637" s="178"/>
      <c r="AC637" s="178"/>
      <c r="AD637" s="178"/>
      <c r="AE637" s="178"/>
      <c r="AF637" s="178"/>
      <c r="AG637" s="178"/>
      <c r="AH637" s="178"/>
      <c r="AI637" s="178"/>
      <c r="AJ637" s="178"/>
      <c r="AK637" s="178"/>
      <c r="AL637" s="178"/>
      <c r="AM637" s="178"/>
      <c r="AN637" s="178"/>
      <c r="AO637" s="178"/>
      <c r="AP637" s="178"/>
      <c r="AQ637" s="178"/>
      <c r="AR637" s="178"/>
      <c r="AS637" s="178"/>
      <c r="AT637" s="178"/>
      <c r="AU637" s="178"/>
      <c r="AV637" s="178"/>
      <c r="AW637" s="178"/>
    </row>
    <row r="638">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c r="Z638" s="178"/>
      <c r="AA638" s="178"/>
      <c r="AB638" s="178"/>
      <c r="AC638" s="178"/>
      <c r="AD638" s="178"/>
      <c r="AE638" s="178"/>
      <c r="AF638" s="178"/>
      <c r="AG638" s="178"/>
      <c r="AH638" s="178"/>
      <c r="AI638" s="178"/>
      <c r="AJ638" s="178"/>
      <c r="AK638" s="178"/>
      <c r="AL638" s="178"/>
      <c r="AM638" s="178"/>
      <c r="AN638" s="178"/>
      <c r="AO638" s="178"/>
      <c r="AP638" s="178"/>
      <c r="AQ638" s="178"/>
      <c r="AR638" s="178"/>
      <c r="AS638" s="178"/>
      <c r="AT638" s="178"/>
      <c r="AU638" s="178"/>
      <c r="AV638" s="178"/>
      <c r="AW638" s="178"/>
    </row>
    <row r="639">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c r="Z639" s="178"/>
      <c r="AA639" s="178"/>
      <c r="AB639" s="178"/>
      <c r="AC639" s="178"/>
      <c r="AD639" s="178"/>
      <c r="AE639" s="178"/>
      <c r="AF639" s="178"/>
      <c r="AG639" s="178"/>
      <c r="AH639" s="178"/>
      <c r="AI639" s="178"/>
      <c r="AJ639" s="178"/>
      <c r="AK639" s="178"/>
      <c r="AL639" s="178"/>
      <c r="AM639" s="178"/>
      <c r="AN639" s="178"/>
      <c r="AO639" s="178"/>
      <c r="AP639" s="178"/>
      <c r="AQ639" s="178"/>
      <c r="AR639" s="178"/>
      <c r="AS639" s="178"/>
      <c r="AT639" s="178"/>
      <c r="AU639" s="178"/>
      <c r="AV639" s="178"/>
      <c r="AW639" s="178"/>
    </row>
    <row r="640">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c r="Z640" s="178"/>
      <c r="AA640" s="178"/>
      <c r="AB640" s="178"/>
      <c r="AC640" s="178"/>
      <c r="AD640" s="178"/>
      <c r="AE640" s="178"/>
      <c r="AF640" s="178"/>
      <c r="AG640" s="178"/>
      <c r="AH640" s="178"/>
      <c r="AI640" s="178"/>
      <c r="AJ640" s="178"/>
      <c r="AK640" s="178"/>
      <c r="AL640" s="178"/>
      <c r="AM640" s="178"/>
      <c r="AN640" s="178"/>
      <c r="AO640" s="178"/>
      <c r="AP640" s="178"/>
      <c r="AQ640" s="178"/>
      <c r="AR640" s="178"/>
      <c r="AS640" s="178"/>
      <c r="AT640" s="178"/>
      <c r="AU640" s="178"/>
      <c r="AV640" s="178"/>
      <c r="AW640" s="178"/>
    </row>
    <row r="641">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c r="Z641" s="178"/>
      <c r="AA641" s="178"/>
      <c r="AB641" s="178"/>
      <c r="AC641" s="178"/>
      <c r="AD641" s="178"/>
      <c r="AE641" s="178"/>
      <c r="AF641" s="178"/>
      <c r="AG641" s="178"/>
      <c r="AH641" s="178"/>
      <c r="AI641" s="178"/>
      <c r="AJ641" s="178"/>
      <c r="AK641" s="178"/>
      <c r="AL641" s="178"/>
      <c r="AM641" s="178"/>
      <c r="AN641" s="178"/>
      <c r="AO641" s="178"/>
      <c r="AP641" s="178"/>
      <c r="AQ641" s="178"/>
      <c r="AR641" s="178"/>
      <c r="AS641" s="178"/>
      <c r="AT641" s="178"/>
      <c r="AU641" s="178"/>
      <c r="AV641" s="178"/>
      <c r="AW641" s="178"/>
    </row>
    <row r="642">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c r="Z642" s="178"/>
      <c r="AA642" s="178"/>
      <c r="AB642" s="178"/>
      <c r="AC642" s="178"/>
      <c r="AD642" s="178"/>
      <c r="AE642" s="178"/>
      <c r="AF642" s="178"/>
      <c r="AG642" s="178"/>
      <c r="AH642" s="178"/>
      <c r="AI642" s="178"/>
      <c r="AJ642" s="178"/>
      <c r="AK642" s="178"/>
      <c r="AL642" s="178"/>
      <c r="AM642" s="178"/>
      <c r="AN642" s="178"/>
      <c r="AO642" s="178"/>
      <c r="AP642" s="178"/>
      <c r="AQ642" s="178"/>
      <c r="AR642" s="178"/>
      <c r="AS642" s="178"/>
      <c r="AT642" s="178"/>
      <c r="AU642" s="178"/>
      <c r="AV642" s="178"/>
      <c r="AW642" s="178"/>
    </row>
    <row r="643">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row>
    <row r="644">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row>
    <row r="645">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row>
    <row r="646">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c r="Z646" s="178"/>
      <c r="AA646" s="178"/>
      <c r="AB646" s="178"/>
      <c r="AC646" s="178"/>
      <c r="AD646" s="178"/>
      <c r="AE646" s="178"/>
      <c r="AF646" s="178"/>
      <c r="AG646" s="178"/>
      <c r="AH646" s="178"/>
      <c r="AI646" s="178"/>
      <c r="AJ646" s="178"/>
      <c r="AK646" s="178"/>
      <c r="AL646" s="178"/>
      <c r="AM646" s="178"/>
      <c r="AN646" s="178"/>
      <c r="AO646" s="178"/>
      <c r="AP646" s="178"/>
      <c r="AQ646" s="178"/>
      <c r="AR646" s="178"/>
      <c r="AS646" s="178"/>
      <c r="AT646" s="178"/>
      <c r="AU646" s="178"/>
      <c r="AV646" s="178"/>
      <c r="AW646" s="178"/>
    </row>
    <row r="647">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c r="Z647" s="178"/>
      <c r="AA647" s="178"/>
      <c r="AB647" s="178"/>
      <c r="AC647" s="178"/>
      <c r="AD647" s="178"/>
      <c r="AE647" s="178"/>
      <c r="AF647" s="178"/>
      <c r="AG647" s="178"/>
      <c r="AH647" s="178"/>
      <c r="AI647" s="178"/>
      <c r="AJ647" s="178"/>
      <c r="AK647" s="178"/>
      <c r="AL647" s="178"/>
      <c r="AM647" s="178"/>
      <c r="AN647" s="178"/>
      <c r="AO647" s="178"/>
      <c r="AP647" s="178"/>
      <c r="AQ647" s="178"/>
      <c r="AR647" s="178"/>
      <c r="AS647" s="178"/>
      <c r="AT647" s="178"/>
      <c r="AU647" s="178"/>
      <c r="AV647" s="178"/>
      <c r="AW647" s="178"/>
    </row>
    <row r="648">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c r="Z648" s="178"/>
      <c r="AA648" s="178"/>
      <c r="AB648" s="178"/>
      <c r="AC648" s="178"/>
      <c r="AD648" s="178"/>
      <c r="AE648" s="178"/>
      <c r="AF648" s="178"/>
      <c r="AG648" s="178"/>
      <c r="AH648" s="178"/>
      <c r="AI648" s="178"/>
      <c r="AJ648" s="178"/>
      <c r="AK648" s="178"/>
      <c r="AL648" s="178"/>
      <c r="AM648" s="178"/>
      <c r="AN648" s="178"/>
      <c r="AO648" s="178"/>
      <c r="AP648" s="178"/>
      <c r="AQ648" s="178"/>
      <c r="AR648" s="178"/>
      <c r="AS648" s="178"/>
      <c r="AT648" s="178"/>
      <c r="AU648" s="178"/>
      <c r="AV648" s="178"/>
      <c r="AW648" s="178"/>
    </row>
    <row r="649">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c r="Z649" s="178"/>
      <c r="AA649" s="178"/>
      <c r="AB649" s="178"/>
      <c r="AC649" s="178"/>
      <c r="AD649" s="178"/>
      <c r="AE649" s="178"/>
      <c r="AF649" s="178"/>
      <c r="AG649" s="178"/>
      <c r="AH649" s="178"/>
      <c r="AI649" s="178"/>
      <c r="AJ649" s="178"/>
      <c r="AK649" s="178"/>
      <c r="AL649" s="178"/>
      <c r="AM649" s="178"/>
      <c r="AN649" s="178"/>
      <c r="AO649" s="178"/>
      <c r="AP649" s="178"/>
      <c r="AQ649" s="178"/>
      <c r="AR649" s="178"/>
      <c r="AS649" s="178"/>
      <c r="AT649" s="178"/>
      <c r="AU649" s="178"/>
      <c r="AV649" s="178"/>
      <c r="AW649" s="178"/>
    </row>
    <row r="650">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c r="Z650" s="178"/>
      <c r="AA650" s="178"/>
      <c r="AB650" s="178"/>
      <c r="AC650" s="178"/>
      <c r="AD650" s="178"/>
      <c r="AE650" s="178"/>
      <c r="AF650" s="178"/>
      <c r="AG650" s="178"/>
      <c r="AH650" s="178"/>
      <c r="AI650" s="178"/>
      <c r="AJ650" s="178"/>
      <c r="AK650" s="178"/>
      <c r="AL650" s="178"/>
      <c r="AM650" s="178"/>
      <c r="AN650" s="178"/>
      <c r="AO650" s="178"/>
      <c r="AP650" s="178"/>
      <c r="AQ650" s="178"/>
      <c r="AR650" s="178"/>
      <c r="AS650" s="178"/>
      <c r="AT650" s="178"/>
      <c r="AU650" s="178"/>
      <c r="AV650" s="178"/>
      <c r="AW650" s="178"/>
    </row>
    <row r="651">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c r="Z651" s="178"/>
      <c r="AA651" s="178"/>
      <c r="AB651" s="178"/>
      <c r="AC651" s="178"/>
      <c r="AD651" s="178"/>
      <c r="AE651" s="178"/>
      <c r="AF651" s="178"/>
      <c r="AG651" s="178"/>
      <c r="AH651" s="178"/>
      <c r="AI651" s="178"/>
      <c r="AJ651" s="178"/>
      <c r="AK651" s="178"/>
      <c r="AL651" s="178"/>
      <c r="AM651" s="178"/>
      <c r="AN651" s="178"/>
      <c r="AO651" s="178"/>
      <c r="AP651" s="178"/>
      <c r="AQ651" s="178"/>
      <c r="AR651" s="178"/>
      <c r="AS651" s="178"/>
      <c r="AT651" s="178"/>
      <c r="AU651" s="178"/>
      <c r="AV651" s="178"/>
      <c r="AW651" s="178"/>
    </row>
    <row r="652">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c r="Z652" s="178"/>
      <c r="AA652" s="178"/>
      <c r="AB652" s="178"/>
      <c r="AC652" s="178"/>
      <c r="AD652" s="178"/>
      <c r="AE652" s="178"/>
      <c r="AF652" s="178"/>
      <c r="AG652" s="178"/>
      <c r="AH652" s="178"/>
      <c r="AI652" s="178"/>
      <c r="AJ652" s="178"/>
      <c r="AK652" s="178"/>
      <c r="AL652" s="178"/>
      <c r="AM652" s="178"/>
      <c r="AN652" s="178"/>
      <c r="AO652" s="178"/>
      <c r="AP652" s="178"/>
      <c r="AQ652" s="178"/>
      <c r="AR652" s="178"/>
      <c r="AS652" s="178"/>
      <c r="AT652" s="178"/>
      <c r="AU652" s="178"/>
      <c r="AV652" s="178"/>
      <c r="AW652" s="178"/>
    </row>
    <row r="653">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c r="Z653" s="178"/>
      <c r="AA653" s="178"/>
      <c r="AB653" s="178"/>
      <c r="AC653" s="178"/>
      <c r="AD653" s="178"/>
      <c r="AE653" s="178"/>
      <c r="AF653" s="178"/>
      <c r="AG653" s="178"/>
      <c r="AH653" s="178"/>
      <c r="AI653" s="178"/>
      <c r="AJ653" s="178"/>
      <c r="AK653" s="178"/>
      <c r="AL653" s="178"/>
      <c r="AM653" s="178"/>
      <c r="AN653" s="178"/>
      <c r="AO653" s="178"/>
      <c r="AP653" s="178"/>
      <c r="AQ653" s="178"/>
      <c r="AR653" s="178"/>
      <c r="AS653" s="178"/>
      <c r="AT653" s="178"/>
      <c r="AU653" s="178"/>
      <c r="AV653" s="178"/>
      <c r="AW653" s="178"/>
    </row>
    <row r="654">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c r="Z654" s="178"/>
      <c r="AA654" s="178"/>
      <c r="AB654" s="178"/>
      <c r="AC654" s="178"/>
      <c r="AD654" s="178"/>
      <c r="AE654" s="178"/>
      <c r="AF654" s="178"/>
      <c r="AG654" s="178"/>
      <c r="AH654" s="178"/>
      <c r="AI654" s="178"/>
      <c r="AJ654" s="178"/>
      <c r="AK654" s="178"/>
      <c r="AL654" s="178"/>
      <c r="AM654" s="178"/>
      <c r="AN654" s="178"/>
      <c r="AO654" s="178"/>
      <c r="AP654" s="178"/>
      <c r="AQ654" s="178"/>
      <c r="AR654" s="178"/>
      <c r="AS654" s="178"/>
      <c r="AT654" s="178"/>
      <c r="AU654" s="178"/>
      <c r="AV654" s="178"/>
      <c r="AW654" s="178"/>
    </row>
    <row r="655">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c r="Z655" s="178"/>
      <c r="AA655" s="178"/>
      <c r="AB655" s="178"/>
      <c r="AC655" s="178"/>
      <c r="AD655" s="178"/>
      <c r="AE655" s="178"/>
      <c r="AF655" s="178"/>
      <c r="AG655" s="178"/>
      <c r="AH655" s="178"/>
      <c r="AI655" s="178"/>
      <c r="AJ655" s="178"/>
      <c r="AK655" s="178"/>
      <c r="AL655" s="178"/>
      <c r="AM655" s="178"/>
      <c r="AN655" s="178"/>
      <c r="AO655" s="178"/>
      <c r="AP655" s="178"/>
      <c r="AQ655" s="178"/>
      <c r="AR655" s="178"/>
      <c r="AS655" s="178"/>
      <c r="AT655" s="178"/>
      <c r="AU655" s="178"/>
      <c r="AV655" s="178"/>
      <c r="AW655" s="178"/>
    </row>
    <row r="656">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c r="Z656" s="178"/>
      <c r="AA656" s="178"/>
      <c r="AB656" s="178"/>
      <c r="AC656" s="178"/>
      <c r="AD656" s="178"/>
      <c r="AE656" s="178"/>
      <c r="AF656" s="178"/>
      <c r="AG656" s="178"/>
      <c r="AH656" s="178"/>
      <c r="AI656" s="178"/>
      <c r="AJ656" s="178"/>
      <c r="AK656" s="178"/>
      <c r="AL656" s="178"/>
      <c r="AM656" s="178"/>
      <c r="AN656" s="178"/>
      <c r="AO656" s="178"/>
      <c r="AP656" s="178"/>
      <c r="AQ656" s="178"/>
      <c r="AR656" s="178"/>
      <c r="AS656" s="178"/>
      <c r="AT656" s="178"/>
      <c r="AU656" s="178"/>
      <c r="AV656" s="178"/>
      <c r="AW656" s="178"/>
    </row>
    <row r="657">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c r="Z657" s="178"/>
      <c r="AA657" s="178"/>
      <c r="AB657" s="178"/>
      <c r="AC657" s="178"/>
      <c r="AD657" s="178"/>
      <c r="AE657" s="178"/>
      <c r="AF657" s="178"/>
      <c r="AG657" s="178"/>
      <c r="AH657" s="178"/>
      <c r="AI657" s="178"/>
      <c r="AJ657" s="178"/>
      <c r="AK657" s="178"/>
      <c r="AL657" s="178"/>
      <c r="AM657" s="178"/>
      <c r="AN657" s="178"/>
      <c r="AO657" s="178"/>
      <c r="AP657" s="178"/>
      <c r="AQ657" s="178"/>
      <c r="AR657" s="178"/>
      <c r="AS657" s="178"/>
      <c r="AT657" s="178"/>
      <c r="AU657" s="178"/>
      <c r="AV657" s="178"/>
      <c r="AW657" s="178"/>
    </row>
    <row r="658">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c r="Z658" s="178"/>
      <c r="AA658" s="178"/>
      <c r="AB658" s="178"/>
      <c r="AC658" s="178"/>
      <c r="AD658" s="178"/>
      <c r="AE658" s="178"/>
      <c r="AF658" s="178"/>
      <c r="AG658" s="178"/>
      <c r="AH658" s="178"/>
      <c r="AI658" s="178"/>
      <c r="AJ658" s="178"/>
      <c r="AK658" s="178"/>
      <c r="AL658" s="178"/>
      <c r="AM658" s="178"/>
      <c r="AN658" s="178"/>
      <c r="AO658" s="178"/>
      <c r="AP658" s="178"/>
      <c r="AQ658" s="178"/>
      <c r="AR658" s="178"/>
      <c r="AS658" s="178"/>
      <c r="AT658" s="178"/>
      <c r="AU658" s="178"/>
      <c r="AV658" s="178"/>
      <c r="AW658" s="178"/>
    </row>
    <row r="659">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c r="Z659" s="178"/>
      <c r="AA659" s="178"/>
      <c r="AB659" s="178"/>
      <c r="AC659" s="178"/>
      <c r="AD659" s="178"/>
      <c r="AE659" s="178"/>
      <c r="AF659" s="178"/>
      <c r="AG659" s="178"/>
      <c r="AH659" s="178"/>
      <c r="AI659" s="178"/>
      <c r="AJ659" s="178"/>
      <c r="AK659" s="178"/>
      <c r="AL659" s="178"/>
      <c r="AM659" s="178"/>
      <c r="AN659" s="178"/>
      <c r="AO659" s="178"/>
      <c r="AP659" s="178"/>
      <c r="AQ659" s="178"/>
      <c r="AR659" s="178"/>
      <c r="AS659" s="178"/>
      <c r="AT659" s="178"/>
      <c r="AU659" s="178"/>
      <c r="AV659" s="178"/>
      <c r="AW659" s="178"/>
    </row>
    <row r="660">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c r="Z660" s="178"/>
      <c r="AA660" s="178"/>
      <c r="AB660" s="178"/>
      <c r="AC660" s="178"/>
      <c r="AD660" s="178"/>
      <c r="AE660" s="178"/>
      <c r="AF660" s="178"/>
      <c r="AG660" s="178"/>
      <c r="AH660" s="178"/>
      <c r="AI660" s="178"/>
      <c r="AJ660" s="178"/>
      <c r="AK660" s="178"/>
      <c r="AL660" s="178"/>
      <c r="AM660" s="178"/>
      <c r="AN660" s="178"/>
      <c r="AO660" s="178"/>
      <c r="AP660" s="178"/>
      <c r="AQ660" s="178"/>
      <c r="AR660" s="178"/>
      <c r="AS660" s="178"/>
      <c r="AT660" s="178"/>
      <c r="AU660" s="178"/>
      <c r="AV660" s="178"/>
      <c r="AW660" s="178"/>
    </row>
    <row r="661">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c r="Z661" s="178"/>
      <c r="AA661" s="178"/>
      <c r="AB661" s="178"/>
      <c r="AC661" s="178"/>
      <c r="AD661" s="178"/>
      <c r="AE661" s="178"/>
      <c r="AF661" s="178"/>
      <c r="AG661" s="178"/>
      <c r="AH661" s="178"/>
      <c r="AI661" s="178"/>
      <c r="AJ661" s="178"/>
      <c r="AK661" s="178"/>
      <c r="AL661" s="178"/>
      <c r="AM661" s="178"/>
      <c r="AN661" s="178"/>
      <c r="AO661" s="178"/>
      <c r="AP661" s="178"/>
      <c r="AQ661" s="178"/>
      <c r="AR661" s="178"/>
      <c r="AS661" s="178"/>
      <c r="AT661" s="178"/>
      <c r="AU661" s="178"/>
      <c r="AV661" s="178"/>
      <c r="AW661" s="178"/>
    </row>
    <row r="662">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c r="Z662" s="178"/>
      <c r="AA662" s="178"/>
      <c r="AB662" s="178"/>
      <c r="AC662" s="178"/>
      <c r="AD662" s="178"/>
      <c r="AE662" s="178"/>
      <c r="AF662" s="178"/>
      <c r="AG662" s="178"/>
      <c r="AH662" s="178"/>
      <c r="AI662" s="178"/>
      <c r="AJ662" s="178"/>
      <c r="AK662" s="178"/>
      <c r="AL662" s="178"/>
      <c r="AM662" s="178"/>
      <c r="AN662" s="178"/>
      <c r="AO662" s="178"/>
      <c r="AP662" s="178"/>
      <c r="AQ662" s="178"/>
      <c r="AR662" s="178"/>
      <c r="AS662" s="178"/>
      <c r="AT662" s="178"/>
      <c r="AU662" s="178"/>
      <c r="AV662" s="178"/>
      <c r="AW662" s="178"/>
    </row>
    <row r="663">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c r="Z663" s="178"/>
      <c r="AA663" s="178"/>
      <c r="AB663" s="178"/>
      <c r="AC663" s="178"/>
      <c r="AD663" s="178"/>
      <c r="AE663" s="178"/>
      <c r="AF663" s="178"/>
      <c r="AG663" s="178"/>
      <c r="AH663" s="178"/>
      <c r="AI663" s="178"/>
      <c r="AJ663" s="178"/>
      <c r="AK663" s="178"/>
      <c r="AL663" s="178"/>
      <c r="AM663" s="178"/>
      <c r="AN663" s="178"/>
      <c r="AO663" s="178"/>
      <c r="AP663" s="178"/>
      <c r="AQ663" s="178"/>
      <c r="AR663" s="178"/>
      <c r="AS663" s="178"/>
      <c r="AT663" s="178"/>
      <c r="AU663" s="178"/>
      <c r="AV663" s="178"/>
      <c r="AW663" s="178"/>
    </row>
    <row r="664">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c r="Z664" s="178"/>
      <c r="AA664" s="178"/>
      <c r="AB664" s="178"/>
      <c r="AC664" s="178"/>
      <c r="AD664" s="178"/>
      <c r="AE664" s="178"/>
      <c r="AF664" s="178"/>
      <c r="AG664" s="178"/>
      <c r="AH664" s="178"/>
      <c r="AI664" s="178"/>
      <c r="AJ664" s="178"/>
      <c r="AK664" s="178"/>
      <c r="AL664" s="178"/>
      <c r="AM664" s="178"/>
      <c r="AN664" s="178"/>
      <c r="AO664" s="178"/>
      <c r="AP664" s="178"/>
      <c r="AQ664" s="178"/>
      <c r="AR664" s="178"/>
      <c r="AS664" s="178"/>
      <c r="AT664" s="178"/>
      <c r="AU664" s="178"/>
      <c r="AV664" s="178"/>
      <c r="AW664" s="178"/>
    </row>
    <row r="665">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c r="Z665" s="178"/>
      <c r="AA665" s="178"/>
      <c r="AB665" s="178"/>
      <c r="AC665" s="178"/>
      <c r="AD665" s="178"/>
      <c r="AE665" s="178"/>
      <c r="AF665" s="178"/>
      <c r="AG665" s="178"/>
      <c r="AH665" s="178"/>
      <c r="AI665" s="178"/>
      <c r="AJ665" s="178"/>
      <c r="AK665" s="178"/>
      <c r="AL665" s="178"/>
      <c r="AM665" s="178"/>
      <c r="AN665" s="178"/>
      <c r="AO665" s="178"/>
      <c r="AP665" s="178"/>
      <c r="AQ665" s="178"/>
      <c r="AR665" s="178"/>
      <c r="AS665" s="178"/>
      <c r="AT665" s="178"/>
      <c r="AU665" s="178"/>
      <c r="AV665" s="178"/>
      <c r="AW665" s="178"/>
    </row>
    <row r="666">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c r="Z666" s="178"/>
      <c r="AA666" s="178"/>
      <c r="AB666" s="178"/>
      <c r="AC666" s="178"/>
      <c r="AD666" s="178"/>
      <c r="AE666" s="178"/>
      <c r="AF666" s="178"/>
      <c r="AG666" s="178"/>
      <c r="AH666" s="178"/>
      <c r="AI666" s="178"/>
      <c r="AJ666" s="178"/>
      <c r="AK666" s="178"/>
      <c r="AL666" s="178"/>
      <c r="AM666" s="178"/>
      <c r="AN666" s="178"/>
      <c r="AO666" s="178"/>
      <c r="AP666" s="178"/>
      <c r="AQ666" s="178"/>
      <c r="AR666" s="178"/>
      <c r="AS666" s="178"/>
      <c r="AT666" s="178"/>
      <c r="AU666" s="178"/>
      <c r="AV666" s="178"/>
      <c r="AW666" s="178"/>
    </row>
    <row r="667">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c r="Z667" s="178"/>
      <c r="AA667" s="178"/>
      <c r="AB667" s="178"/>
      <c r="AC667" s="178"/>
      <c r="AD667" s="178"/>
      <c r="AE667" s="178"/>
      <c r="AF667" s="178"/>
      <c r="AG667" s="178"/>
      <c r="AH667" s="178"/>
      <c r="AI667" s="178"/>
      <c r="AJ667" s="178"/>
      <c r="AK667" s="178"/>
      <c r="AL667" s="178"/>
      <c r="AM667" s="178"/>
      <c r="AN667" s="178"/>
      <c r="AO667" s="178"/>
      <c r="AP667" s="178"/>
      <c r="AQ667" s="178"/>
      <c r="AR667" s="178"/>
      <c r="AS667" s="178"/>
      <c r="AT667" s="178"/>
      <c r="AU667" s="178"/>
      <c r="AV667" s="178"/>
      <c r="AW667" s="178"/>
    </row>
    <row r="668">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c r="Z668" s="178"/>
      <c r="AA668" s="178"/>
      <c r="AB668" s="178"/>
      <c r="AC668" s="178"/>
      <c r="AD668" s="178"/>
      <c r="AE668" s="178"/>
      <c r="AF668" s="178"/>
      <c r="AG668" s="178"/>
      <c r="AH668" s="178"/>
      <c r="AI668" s="178"/>
      <c r="AJ668" s="178"/>
      <c r="AK668" s="178"/>
      <c r="AL668" s="178"/>
      <c r="AM668" s="178"/>
      <c r="AN668" s="178"/>
      <c r="AO668" s="178"/>
      <c r="AP668" s="178"/>
      <c r="AQ668" s="178"/>
      <c r="AR668" s="178"/>
      <c r="AS668" s="178"/>
      <c r="AT668" s="178"/>
      <c r="AU668" s="178"/>
      <c r="AV668" s="178"/>
      <c r="AW668" s="178"/>
    </row>
    <row r="669">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c r="Z669" s="178"/>
      <c r="AA669" s="178"/>
      <c r="AB669" s="178"/>
      <c r="AC669" s="178"/>
      <c r="AD669" s="178"/>
      <c r="AE669" s="178"/>
      <c r="AF669" s="178"/>
      <c r="AG669" s="178"/>
      <c r="AH669" s="178"/>
      <c r="AI669" s="178"/>
      <c r="AJ669" s="178"/>
      <c r="AK669" s="178"/>
      <c r="AL669" s="178"/>
      <c r="AM669" s="178"/>
      <c r="AN669" s="178"/>
      <c r="AO669" s="178"/>
      <c r="AP669" s="178"/>
      <c r="AQ669" s="178"/>
      <c r="AR669" s="178"/>
      <c r="AS669" s="178"/>
      <c r="AT669" s="178"/>
      <c r="AU669" s="178"/>
      <c r="AV669" s="178"/>
      <c r="AW669" s="178"/>
    </row>
    <row r="670">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c r="Z670" s="178"/>
      <c r="AA670" s="178"/>
      <c r="AB670" s="178"/>
      <c r="AC670" s="178"/>
      <c r="AD670" s="178"/>
      <c r="AE670" s="178"/>
      <c r="AF670" s="178"/>
      <c r="AG670" s="178"/>
      <c r="AH670" s="178"/>
      <c r="AI670" s="178"/>
      <c r="AJ670" s="178"/>
      <c r="AK670" s="178"/>
      <c r="AL670" s="178"/>
      <c r="AM670" s="178"/>
      <c r="AN670" s="178"/>
      <c r="AO670" s="178"/>
      <c r="AP670" s="178"/>
      <c r="AQ670" s="178"/>
      <c r="AR670" s="178"/>
      <c r="AS670" s="178"/>
      <c r="AT670" s="178"/>
      <c r="AU670" s="178"/>
      <c r="AV670" s="178"/>
      <c r="AW670" s="178"/>
    </row>
    <row r="671">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c r="Z671" s="178"/>
      <c r="AA671" s="178"/>
      <c r="AB671" s="178"/>
      <c r="AC671" s="178"/>
      <c r="AD671" s="178"/>
      <c r="AE671" s="178"/>
      <c r="AF671" s="178"/>
      <c r="AG671" s="178"/>
      <c r="AH671" s="178"/>
      <c r="AI671" s="178"/>
      <c r="AJ671" s="178"/>
      <c r="AK671" s="178"/>
      <c r="AL671" s="178"/>
      <c r="AM671" s="178"/>
      <c r="AN671" s="178"/>
      <c r="AO671" s="178"/>
      <c r="AP671" s="178"/>
      <c r="AQ671" s="178"/>
      <c r="AR671" s="178"/>
      <c r="AS671" s="178"/>
      <c r="AT671" s="178"/>
      <c r="AU671" s="178"/>
      <c r="AV671" s="178"/>
      <c r="AW671" s="178"/>
    </row>
    <row r="672">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c r="Z672" s="178"/>
      <c r="AA672" s="178"/>
      <c r="AB672" s="178"/>
      <c r="AC672" s="178"/>
      <c r="AD672" s="178"/>
      <c r="AE672" s="178"/>
      <c r="AF672" s="178"/>
      <c r="AG672" s="178"/>
      <c r="AH672" s="178"/>
      <c r="AI672" s="178"/>
      <c r="AJ672" s="178"/>
      <c r="AK672" s="178"/>
      <c r="AL672" s="178"/>
      <c r="AM672" s="178"/>
      <c r="AN672" s="178"/>
      <c r="AO672" s="178"/>
      <c r="AP672" s="178"/>
      <c r="AQ672" s="178"/>
      <c r="AR672" s="178"/>
      <c r="AS672" s="178"/>
      <c r="AT672" s="178"/>
      <c r="AU672" s="178"/>
      <c r="AV672" s="178"/>
      <c r="AW672" s="178"/>
    </row>
    <row r="673">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c r="Z673" s="178"/>
      <c r="AA673" s="178"/>
      <c r="AB673" s="178"/>
      <c r="AC673" s="178"/>
      <c r="AD673" s="178"/>
      <c r="AE673" s="178"/>
      <c r="AF673" s="178"/>
      <c r="AG673" s="178"/>
      <c r="AH673" s="178"/>
      <c r="AI673" s="178"/>
      <c r="AJ673" s="178"/>
      <c r="AK673" s="178"/>
      <c r="AL673" s="178"/>
      <c r="AM673" s="178"/>
      <c r="AN673" s="178"/>
      <c r="AO673" s="178"/>
      <c r="AP673" s="178"/>
      <c r="AQ673" s="178"/>
      <c r="AR673" s="178"/>
      <c r="AS673" s="178"/>
      <c r="AT673" s="178"/>
      <c r="AU673" s="178"/>
      <c r="AV673" s="178"/>
      <c r="AW673" s="178"/>
    </row>
    <row r="674">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c r="Z674" s="178"/>
      <c r="AA674" s="178"/>
      <c r="AB674" s="178"/>
      <c r="AC674" s="178"/>
      <c r="AD674" s="178"/>
      <c r="AE674" s="178"/>
      <c r="AF674" s="178"/>
      <c r="AG674" s="178"/>
      <c r="AH674" s="178"/>
      <c r="AI674" s="178"/>
      <c r="AJ674" s="178"/>
      <c r="AK674" s="178"/>
      <c r="AL674" s="178"/>
      <c r="AM674" s="178"/>
      <c r="AN674" s="178"/>
      <c r="AO674" s="178"/>
      <c r="AP674" s="178"/>
      <c r="AQ674" s="178"/>
      <c r="AR674" s="178"/>
      <c r="AS674" s="178"/>
      <c r="AT674" s="178"/>
      <c r="AU674" s="178"/>
      <c r="AV674" s="178"/>
      <c r="AW674" s="178"/>
    </row>
    <row r="675">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c r="Z675" s="178"/>
      <c r="AA675" s="178"/>
      <c r="AB675" s="178"/>
      <c r="AC675" s="178"/>
      <c r="AD675" s="178"/>
      <c r="AE675" s="178"/>
      <c r="AF675" s="178"/>
      <c r="AG675" s="178"/>
      <c r="AH675" s="178"/>
      <c r="AI675" s="178"/>
      <c r="AJ675" s="178"/>
      <c r="AK675" s="178"/>
      <c r="AL675" s="178"/>
      <c r="AM675" s="178"/>
      <c r="AN675" s="178"/>
      <c r="AO675" s="178"/>
      <c r="AP675" s="178"/>
      <c r="AQ675" s="178"/>
      <c r="AR675" s="178"/>
      <c r="AS675" s="178"/>
      <c r="AT675" s="178"/>
      <c r="AU675" s="178"/>
      <c r="AV675" s="178"/>
      <c r="AW675" s="178"/>
    </row>
    <row r="676">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c r="Z676" s="178"/>
      <c r="AA676" s="178"/>
      <c r="AB676" s="178"/>
      <c r="AC676" s="178"/>
      <c r="AD676" s="178"/>
      <c r="AE676" s="178"/>
      <c r="AF676" s="178"/>
      <c r="AG676" s="178"/>
      <c r="AH676" s="178"/>
      <c r="AI676" s="178"/>
      <c r="AJ676" s="178"/>
      <c r="AK676" s="178"/>
      <c r="AL676" s="178"/>
      <c r="AM676" s="178"/>
      <c r="AN676" s="178"/>
      <c r="AO676" s="178"/>
      <c r="AP676" s="178"/>
      <c r="AQ676" s="178"/>
      <c r="AR676" s="178"/>
      <c r="AS676" s="178"/>
      <c r="AT676" s="178"/>
      <c r="AU676" s="178"/>
      <c r="AV676" s="178"/>
      <c r="AW676" s="178"/>
    </row>
    <row r="677">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c r="Z677" s="178"/>
      <c r="AA677" s="178"/>
      <c r="AB677" s="178"/>
      <c r="AC677" s="178"/>
      <c r="AD677" s="178"/>
      <c r="AE677" s="178"/>
      <c r="AF677" s="178"/>
      <c r="AG677" s="178"/>
      <c r="AH677" s="178"/>
      <c r="AI677" s="178"/>
      <c r="AJ677" s="178"/>
      <c r="AK677" s="178"/>
      <c r="AL677" s="178"/>
      <c r="AM677" s="178"/>
      <c r="AN677" s="178"/>
      <c r="AO677" s="178"/>
      <c r="AP677" s="178"/>
      <c r="AQ677" s="178"/>
      <c r="AR677" s="178"/>
      <c r="AS677" s="178"/>
      <c r="AT677" s="178"/>
      <c r="AU677" s="178"/>
      <c r="AV677" s="178"/>
      <c r="AW677" s="178"/>
    </row>
    <row r="678">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c r="Z678" s="178"/>
      <c r="AA678" s="178"/>
      <c r="AB678" s="178"/>
      <c r="AC678" s="178"/>
      <c r="AD678" s="178"/>
      <c r="AE678" s="178"/>
      <c r="AF678" s="178"/>
      <c r="AG678" s="178"/>
      <c r="AH678" s="178"/>
      <c r="AI678" s="178"/>
      <c r="AJ678" s="178"/>
      <c r="AK678" s="178"/>
      <c r="AL678" s="178"/>
      <c r="AM678" s="178"/>
      <c r="AN678" s="178"/>
      <c r="AO678" s="178"/>
      <c r="AP678" s="178"/>
      <c r="AQ678" s="178"/>
      <c r="AR678" s="178"/>
      <c r="AS678" s="178"/>
      <c r="AT678" s="178"/>
      <c r="AU678" s="178"/>
      <c r="AV678" s="178"/>
      <c r="AW678" s="178"/>
    </row>
    <row r="679">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c r="Z679" s="178"/>
      <c r="AA679" s="178"/>
      <c r="AB679" s="178"/>
      <c r="AC679" s="178"/>
      <c r="AD679" s="178"/>
      <c r="AE679" s="178"/>
      <c r="AF679" s="178"/>
      <c r="AG679" s="178"/>
      <c r="AH679" s="178"/>
      <c r="AI679" s="178"/>
      <c r="AJ679" s="178"/>
      <c r="AK679" s="178"/>
      <c r="AL679" s="178"/>
      <c r="AM679" s="178"/>
      <c r="AN679" s="178"/>
      <c r="AO679" s="178"/>
      <c r="AP679" s="178"/>
      <c r="AQ679" s="178"/>
      <c r="AR679" s="178"/>
      <c r="AS679" s="178"/>
      <c r="AT679" s="178"/>
      <c r="AU679" s="178"/>
      <c r="AV679" s="178"/>
      <c r="AW679" s="178"/>
    </row>
    <row r="680">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c r="Z680" s="178"/>
      <c r="AA680" s="178"/>
      <c r="AB680" s="178"/>
      <c r="AC680" s="178"/>
      <c r="AD680" s="178"/>
      <c r="AE680" s="178"/>
      <c r="AF680" s="178"/>
      <c r="AG680" s="178"/>
      <c r="AH680" s="178"/>
      <c r="AI680" s="178"/>
      <c r="AJ680" s="178"/>
      <c r="AK680" s="178"/>
      <c r="AL680" s="178"/>
      <c r="AM680" s="178"/>
      <c r="AN680" s="178"/>
      <c r="AO680" s="178"/>
      <c r="AP680" s="178"/>
      <c r="AQ680" s="178"/>
      <c r="AR680" s="178"/>
      <c r="AS680" s="178"/>
      <c r="AT680" s="178"/>
      <c r="AU680" s="178"/>
      <c r="AV680" s="178"/>
      <c r="AW680" s="178"/>
    </row>
    <row r="681">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c r="Z681" s="178"/>
      <c r="AA681" s="178"/>
      <c r="AB681" s="178"/>
      <c r="AC681" s="178"/>
      <c r="AD681" s="178"/>
      <c r="AE681" s="178"/>
      <c r="AF681" s="178"/>
      <c r="AG681" s="178"/>
      <c r="AH681" s="178"/>
      <c r="AI681" s="178"/>
      <c r="AJ681" s="178"/>
      <c r="AK681" s="178"/>
      <c r="AL681" s="178"/>
      <c r="AM681" s="178"/>
      <c r="AN681" s="178"/>
      <c r="AO681" s="178"/>
      <c r="AP681" s="178"/>
      <c r="AQ681" s="178"/>
      <c r="AR681" s="178"/>
      <c r="AS681" s="178"/>
      <c r="AT681" s="178"/>
      <c r="AU681" s="178"/>
      <c r="AV681" s="178"/>
      <c r="AW681" s="178"/>
    </row>
    <row r="682">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c r="Z682" s="178"/>
      <c r="AA682" s="178"/>
      <c r="AB682" s="178"/>
      <c r="AC682" s="178"/>
      <c r="AD682" s="178"/>
      <c r="AE682" s="178"/>
      <c r="AF682" s="178"/>
      <c r="AG682" s="178"/>
      <c r="AH682" s="178"/>
      <c r="AI682" s="178"/>
      <c r="AJ682" s="178"/>
      <c r="AK682" s="178"/>
      <c r="AL682" s="178"/>
      <c r="AM682" s="178"/>
      <c r="AN682" s="178"/>
      <c r="AO682" s="178"/>
      <c r="AP682" s="178"/>
      <c r="AQ682" s="178"/>
      <c r="AR682" s="178"/>
      <c r="AS682" s="178"/>
      <c r="AT682" s="178"/>
      <c r="AU682" s="178"/>
      <c r="AV682" s="178"/>
      <c r="AW682" s="178"/>
    </row>
    <row r="683">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c r="Z683" s="178"/>
      <c r="AA683" s="178"/>
      <c r="AB683" s="178"/>
      <c r="AC683" s="178"/>
      <c r="AD683" s="178"/>
      <c r="AE683" s="178"/>
      <c r="AF683" s="178"/>
      <c r="AG683" s="178"/>
      <c r="AH683" s="178"/>
      <c r="AI683" s="178"/>
      <c r="AJ683" s="178"/>
      <c r="AK683" s="178"/>
      <c r="AL683" s="178"/>
      <c r="AM683" s="178"/>
      <c r="AN683" s="178"/>
      <c r="AO683" s="178"/>
      <c r="AP683" s="178"/>
      <c r="AQ683" s="178"/>
      <c r="AR683" s="178"/>
      <c r="AS683" s="178"/>
      <c r="AT683" s="178"/>
      <c r="AU683" s="178"/>
      <c r="AV683" s="178"/>
      <c r="AW683" s="178"/>
    </row>
    <row r="684">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c r="Z684" s="178"/>
      <c r="AA684" s="178"/>
      <c r="AB684" s="178"/>
      <c r="AC684" s="178"/>
      <c r="AD684" s="178"/>
      <c r="AE684" s="178"/>
      <c r="AF684" s="178"/>
      <c r="AG684" s="178"/>
      <c r="AH684" s="178"/>
      <c r="AI684" s="178"/>
      <c r="AJ684" s="178"/>
      <c r="AK684" s="178"/>
      <c r="AL684" s="178"/>
      <c r="AM684" s="178"/>
      <c r="AN684" s="178"/>
      <c r="AO684" s="178"/>
      <c r="AP684" s="178"/>
      <c r="AQ684" s="178"/>
      <c r="AR684" s="178"/>
      <c r="AS684" s="178"/>
      <c r="AT684" s="178"/>
      <c r="AU684" s="178"/>
      <c r="AV684" s="178"/>
      <c r="AW684" s="178"/>
    </row>
    <row r="685">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c r="Z685" s="178"/>
      <c r="AA685" s="178"/>
      <c r="AB685" s="178"/>
      <c r="AC685" s="178"/>
      <c r="AD685" s="178"/>
      <c r="AE685" s="178"/>
      <c r="AF685" s="178"/>
      <c r="AG685" s="178"/>
      <c r="AH685" s="178"/>
      <c r="AI685" s="178"/>
      <c r="AJ685" s="178"/>
      <c r="AK685" s="178"/>
      <c r="AL685" s="178"/>
      <c r="AM685" s="178"/>
      <c r="AN685" s="178"/>
      <c r="AO685" s="178"/>
      <c r="AP685" s="178"/>
      <c r="AQ685" s="178"/>
      <c r="AR685" s="178"/>
      <c r="AS685" s="178"/>
      <c r="AT685" s="178"/>
      <c r="AU685" s="178"/>
      <c r="AV685" s="178"/>
      <c r="AW685" s="178"/>
    </row>
    <row r="686">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c r="Z686" s="178"/>
      <c r="AA686" s="178"/>
      <c r="AB686" s="178"/>
      <c r="AC686" s="178"/>
      <c r="AD686" s="178"/>
      <c r="AE686" s="178"/>
      <c r="AF686" s="178"/>
      <c r="AG686" s="178"/>
      <c r="AH686" s="178"/>
      <c r="AI686" s="178"/>
      <c r="AJ686" s="178"/>
      <c r="AK686" s="178"/>
      <c r="AL686" s="178"/>
      <c r="AM686" s="178"/>
      <c r="AN686" s="178"/>
      <c r="AO686" s="178"/>
      <c r="AP686" s="178"/>
      <c r="AQ686" s="178"/>
      <c r="AR686" s="178"/>
      <c r="AS686" s="178"/>
      <c r="AT686" s="178"/>
      <c r="AU686" s="178"/>
      <c r="AV686" s="178"/>
      <c r="AW686" s="178"/>
    </row>
    <row r="687">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c r="Z687" s="178"/>
      <c r="AA687" s="178"/>
      <c r="AB687" s="178"/>
      <c r="AC687" s="178"/>
      <c r="AD687" s="178"/>
      <c r="AE687" s="178"/>
      <c r="AF687" s="178"/>
      <c r="AG687" s="178"/>
      <c r="AH687" s="178"/>
      <c r="AI687" s="178"/>
      <c r="AJ687" s="178"/>
      <c r="AK687" s="178"/>
      <c r="AL687" s="178"/>
      <c r="AM687" s="178"/>
      <c r="AN687" s="178"/>
      <c r="AO687" s="178"/>
      <c r="AP687" s="178"/>
      <c r="AQ687" s="178"/>
      <c r="AR687" s="178"/>
      <c r="AS687" s="178"/>
      <c r="AT687" s="178"/>
      <c r="AU687" s="178"/>
      <c r="AV687" s="178"/>
      <c r="AW687" s="178"/>
    </row>
    <row r="688">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c r="Z688" s="178"/>
      <c r="AA688" s="178"/>
      <c r="AB688" s="178"/>
      <c r="AC688" s="178"/>
      <c r="AD688" s="178"/>
      <c r="AE688" s="178"/>
      <c r="AF688" s="178"/>
      <c r="AG688" s="178"/>
      <c r="AH688" s="178"/>
      <c r="AI688" s="178"/>
      <c r="AJ688" s="178"/>
      <c r="AK688" s="178"/>
      <c r="AL688" s="178"/>
      <c r="AM688" s="178"/>
      <c r="AN688" s="178"/>
      <c r="AO688" s="178"/>
      <c r="AP688" s="178"/>
      <c r="AQ688" s="178"/>
      <c r="AR688" s="178"/>
      <c r="AS688" s="178"/>
      <c r="AT688" s="178"/>
      <c r="AU688" s="178"/>
      <c r="AV688" s="178"/>
      <c r="AW688" s="178"/>
    </row>
    <row r="689">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c r="Z689" s="178"/>
      <c r="AA689" s="178"/>
      <c r="AB689" s="178"/>
      <c r="AC689" s="178"/>
      <c r="AD689" s="178"/>
      <c r="AE689" s="178"/>
      <c r="AF689" s="178"/>
      <c r="AG689" s="178"/>
      <c r="AH689" s="178"/>
      <c r="AI689" s="178"/>
      <c r="AJ689" s="178"/>
      <c r="AK689" s="178"/>
      <c r="AL689" s="178"/>
      <c r="AM689" s="178"/>
      <c r="AN689" s="178"/>
      <c r="AO689" s="178"/>
      <c r="AP689" s="178"/>
      <c r="AQ689" s="178"/>
      <c r="AR689" s="178"/>
      <c r="AS689" s="178"/>
      <c r="AT689" s="178"/>
      <c r="AU689" s="178"/>
      <c r="AV689" s="178"/>
      <c r="AW689" s="178"/>
    </row>
    <row r="690">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c r="Z690" s="178"/>
      <c r="AA690" s="178"/>
      <c r="AB690" s="178"/>
      <c r="AC690" s="178"/>
      <c r="AD690" s="178"/>
      <c r="AE690" s="178"/>
      <c r="AF690" s="178"/>
      <c r="AG690" s="178"/>
      <c r="AH690" s="178"/>
      <c r="AI690" s="178"/>
      <c r="AJ690" s="178"/>
      <c r="AK690" s="178"/>
      <c r="AL690" s="178"/>
      <c r="AM690" s="178"/>
      <c r="AN690" s="178"/>
      <c r="AO690" s="178"/>
      <c r="AP690" s="178"/>
      <c r="AQ690" s="178"/>
      <c r="AR690" s="178"/>
      <c r="AS690" s="178"/>
      <c r="AT690" s="178"/>
      <c r="AU690" s="178"/>
      <c r="AV690" s="178"/>
      <c r="AW690" s="178"/>
    </row>
    <row r="691">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c r="Z691" s="178"/>
      <c r="AA691" s="178"/>
      <c r="AB691" s="178"/>
      <c r="AC691" s="178"/>
      <c r="AD691" s="178"/>
      <c r="AE691" s="178"/>
      <c r="AF691" s="178"/>
      <c r="AG691" s="178"/>
      <c r="AH691" s="178"/>
      <c r="AI691" s="178"/>
      <c r="AJ691" s="178"/>
      <c r="AK691" s="178"/>
      <c r="AL691" s="178"/>
      <c r="AM691" s="178"/>
      <c r="AN691" s="178"/>
      <c r="AO691" s="178"/>
      <c r="AP691" s="178"/>
      <c r="AQ691" s="178"/>
      <c r="AR691" s="178"/>
      <c r="AS691" s="178"/>
      <c r="AT691" s="178"/>
      <c r="AU691" s="178"/>
      <c r="AV691" s="178"/>
      <c r="AW691" s="178"/>
    </row>
    <row r="692">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c r="Z692" s="178"/>
      <c r="AA692" s="178"/>
      <c r="AB692" s="178"/>
      <c r="AC692" s="178"/>
      <c r="AD692" s="178"/>
      <c r="AE692" s="178"/>
      <c r="AF692" s="178"/>
      <c r="AG692" s="178"/>
      <c r="AH692" s="178"/>
      <c r="AI692" s="178"/>
      <c r="AJ692" s="178"/>
      <c r="AK692" s="178"/>
      <c r="AL692" s="178"/>
      <c r="AM692" s="178"/>
      <c r="AN692" s="178"/>
      <c r="AO692" s="178"/>
      <c r="AP692" s="178"/>
      <c r="AQ692" s="178"/>
      <c r="AR692" s="178"/>
      <c r="AS692" s="178"/>
      <c r="AT692" s="178"/>
      <c r="AU692" s="178"/>
      <c r="AV692" s="178"/>
      <c r="AW692" s="178"/>
    </row>
    <row r="693">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c r="Z693" s="178"/>
      <c r="AA693" s="178"/>
      <c r="AB693" s="178"/>
      <c r="AC693" s="178"/>
      <c r="AD693" s="178"/>
      <c r="AE693" s="178"/>
      <c r="AF693" s="178"/>
      <c r="AG693" s="178"/>
      <c r="AH693" s="178"/>
      <c r="AI693" s="178"/>
      <c r="AJ693" s="178"/>
      <c r="AK693" s="178"/>
      <c r="AL693" s="178"/>
      <c r="AM693" s="178"/>
      <c r="AN693" s="178"/>
      <c r="AO693" s="178"/>
      <c r="AP693" s="178"/>
      <c r="AQ693" s="178"/>
      <c r="AR693" s="178"/>
      <c r="AS693" s="178"/>
      <c r="AT693" s="178"/>
      <c r="AU693" s="178"/>
      <c r="AV693" s="178"/>
      <c r="AW693" s="178"/>
    </row>
    <row r="694">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c r="Z694" s="178"/>
      <c r="AA694" s="178"/>
      <c r="AB694" s="178"/>
      <c r="AC694" s="178"/>
      <c r="AD694" s="178"/>
      <c r="AE694" s="178"/>
      <c r="AF694" s="178"/>
      <c r="AG694" s="178"/>
      <c r="AH694" s="178"/>
      <c r="AI694" s="178"/>
      <c r="AJ694" s="178"/>
      <c r="AK694" s="178"/>
      <c r="AL694" s="178"/>
      <c r="AM694" s="178"/>
      <c r="AN694" s="178"/>
      <c r="AO694" s="178"/>
      <c r="AP694" s="178"/>
      <c r="AQ694" s="178"/>
      <c r="AR694" s="178"/>
      <c r="AS694" s="178"/>
      <c r="AT694" s="178"/>
      <c r="AU694" s="178"/>
      <c r="AV694" s="178"/>
      <c r="AW694" s="178"/>
    </row>
    <row r="695">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c r="Z695" s="178"/>
      <c r="AA695" s="178"/>
      <c r="AB695" s="178"/>
      <c r="AC695" s="178"/>
      <c r="AD695" s="178"/>
      <c r="AE695" s="178"/>
      <c r="AF695" s="178"/>
      <c r="AG695" s="178"/>
      <c r="AH695" s="178"/>
      <c r="AI695" s="178"/>
      <c r="AJ695" s="178"/>
      <c r="AK695" s="178"/>
      <c r="AL695" s="178"/>
      <c r="AM695" s="178"/>
      <c r="AN695" s="178"/>
      <c r="AO695" s="178"/>
      <c r="AP695" s="178"/>
      <c r="AQ695" s="178"/>
      <c r="AR695" s="178"/>
      <c r="AS695" s="178"/>
      <c r="AT695" s="178"/>
      <c r="AU695" s="178"/>
      <c r="AV695" s="178"/>
      <c r="AW695" s="178"/>
    </row>
    <row r="696">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c r="Z696" s="178"/>
      <c r="AA696" s="178"/>
      <c r="AB696" s="178"/>
      <c r="AC696" s="178"/>
      <c r="AD696" s="178"/>
      <c r="AE696" s="178"/>
      <c r="AF696" s="178"/>
      <c r="AG696" s="178"/>
      <c r="AH696" s="178"/>
      <c r="AI696" s="178"/>
      <c r="AJ696" s="178"/>
      <c r="AK696" s="178"/>
      <c r="AL696" s="178"/>
      <c r="AM696" s="178"/>
      <c r="AN696" s="178"/>
      <c r="AO696" s="178"/>
      <c r="AP696" s="178"/>
      <c r="AQ696" s="178"/>
      <c r="AR696" s="178"/>
      <c r="AS696" s="178"/>
      <c r="AT696" s="178"/>
      <c r="AU696" s="178"/>
      <c r="AV696" s="178"/>
      <c r="AW696" s="178"/>
    </row>
    <row r="697">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row>
    <row r="698">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row>
    <row r="699">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c r="Z699" s="178"/>
      <c r="AA699" s="178"/>
      <c r="AB699" s="178"/>
      <c r="AC699" s="178"/>
      <c r="AD699" s="178"/>
      <c r="AE699" s="178"/>
      <c r="AF699" s="178"/>
      <c r="AG699" s="178"/>
      <c r="AH699" s="178"/>
      <c r="AI699" s="178"/>
      <c r="AJ699" s="178"/>
      <c r="AK699" s="178"/>
      <c r="AL699" s="178"/>
      <c r="AM699" s="178"/>
      <c r="AN699" s="178"/>
      <c r="AO699" s="178"/>
      <c r="AP699" s="178"/>
      <c r="AQ699" s="178"/>
      <c r="AR699" s="178"/>
      <c r="AS699" s="178"/>
      <c r="AT699" s="178"/>
      <c r="AU699" s="178"/>
      <c r="AV699" s="178"/>
      <c r="AW699" s="178"/>
    </row>
    <row r="700">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c r="Z700" s="178"/>
      <c r="AA700" s="178"/>
      <c r="AB700" s="178"/>
      <c r="AC700" s="178"/>
      <c r="AD700" s="178"/>
      <c r="AE700" s="178"/>
      <c r="AF700" s="178"/>
      <c r="AG700" s="178"/>
      <c r="AH700" s="178"/>
      <c r="AI700" s="178"/>
      <c r="AJ700" s="178"/>
      <c r="AK700" s="178"/>
      <c r="AL700" s="178"/>
      <c r="AM700" s="178"/>
      <c r="AN700" s="178"/>
      <c r="AO700" s="178"/>
      <c r="AP700" s="178"/>
      <c r="AQ700" s="178"/>
      <c r="AR700" s="178"/>
      <c r="AS700" s="178"/>
      <c r="AT700" s="178"/>
      <c r="AU700" s="178"/>
      <c r="AV700" s="178"/>
      <c r="AW700" s="178"/>
    </row>
    <row r="701">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c r="Z701" s="178"/>
      <c r="AA701" s="178"/>
      <c r="AB701" s="178"/>
      <c r="AC701" s="178"/>
      <c r="AD701" s="178"/>
      <c r="AE701" s="178"/>
      <c r="AF701" s="178"/>
      <c r="AG701" s="178"/>
      <c r="AH701" s="178"/>
      <c r="AI701" s="178"/>
      <c r="AJ701" s="178"/>
      <c r="AK701" s="178"/>
      <c r="AL701" s="178"/>
      <c r="AM701" s="178"/>
      <c r="AN701" s="178"/>
      <c r="AO701" s="178"/>
      <c r="AP701" s="178"/>
      <c r="AQ701" s="178"/>
      <c r="AR701" s="178"/>
      <c r="AS701" s="178"/>
      <c r="AT701" s="178"/>
      <c r="AU701" s="178"/>
      <c r="AV701" s="178"/>
      <c r="AW701" s="178"/>
    </row>
    <row r="702">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c r="Z702" s="178"/>
      <c r="AA702" s="178"/>
      <c r="AB702" s="178"/>
      <c r="AC702" s="178"/>
      <c r="AD702" s="178"/>
      <c r="AE702" s="178"/>
      <c r="AF702" s="178"/>
      <c r="AG702" s="178"/>
      <c r="AH702" s="178"/>
      <c r="AI702" s="178"/>
      <c r="AJ702" s="178"/>
      <c r="AK702" s="178"/>
      <c r="AL702" s="178"/>
      <c r="AM702" s="178"/>
      <c r="AN702" s="178"/>
      <c r="AO702" s="178"/>
      <c r="AP702" s="178"/>
      <c r="AQ702" s="178"/>
      <c r="AR702" s="178"/>
      <c r="AS702" s="178"/>
      <c r="AT702" s="178"/>
      <c r="AU702" s="178"/>
      <c r="AV702" s="178"/>
      <c r="AW702" s="178"/>
    </row>
    <row r="703">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c r="Z703" s="178"/>
      <c r="AA703" s="178"/>
      <c r="AB703" s="178"/>
      <c r="AC703" s="178"/>
      <c r="AD703" s="178"/>
      <c r="AE703" s="178"/>
      <c r="AF703" s="178"/>
      <c r="AG703" s="178"/>
      <c r="AH703" s="178"/>
      <c r="AI703" s="178"/>
      <c r="AJ703" s="178"/>
      <c r="AK703" s="178"/>
      <c r="AL703" s="178"/>
      <c r="AM703" s="178"/>
      <c r="AN703" s="178"/>
      <c r="AO703" s="178"/>
      <c r="AP703" s="178"/>
      <c r="AQ703" s="178"/>
      <c r="AR703" s="178"/>
      <c r="AS703" s="178"/>
      <c r="AT703" s="178"/>
      <c r="AU703" s="178"/>
      <c r="AV703" s="178"/>
      <c r="AW703" s="178"/>
    </row>
    <row r="704">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178"/>
      <c r="AD704" s="178"/>
      <c r="AE704" s="178"/>
      <c r="AF704" s="178"/>
      <c r="AG704" s="178"/>
      <c r="AH704" s="178"/>
      <c r="AI704" s="178"/>
      <c r="AJ704" s="178"/>
      <c r="AK704" s="178"/>
      <c r="AL704" s="178"/>
      <c r="AM704" s="178"/>
      <c r="AN704" s="178"/>
      <c r="AO704" s="178"/>
      <c r="AP704" s="178"/>
      <c r="AQ704" s="178"/>
      <c r="AR704" s="178"/>
      <c r="AS704" s="178"/>
      <c r="AT704" s="178"/>
      <c r="AU704" s="178"/>
      <c r="AV704" s="178"/>
      <c r="AW704" s="178"/>
    </row>
    <row r="705">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c r="Z705" s="178"/>
      <c r="AA705" s="178"/>
      <c r="AB705" s="178"/>
      <c r="AC705" s="178"/>
      <c r="AD705" s="178"/>
      <c r="AE705" s="178"/>
      <c r="AF705" s="178"/>
      <c r="AG705" s="178"/>
      <c r="AH705" s="178"/>
      <c r="AI705" s="178"/>
      <c r="AJ705" s="178"/>
      <c r="AK705" s="178"/>
      <c r="AL705" s="178"/>
      <c r="AM705" s="178"/>
      <c r="AN705" s="178"/>
      <c r="AO705" s="178"/>
      <c r="AP705" s="178"/>
      <c r="AQ705" s="178"/>
      <c r="AR705" s="178"/>
      <c r="AS705" s="178"/>
      <c r="AT705" s="178"/>
      <c r="AU705" s="178"/>
      <c r="AV705" s="178"/>
      <c r="AW705" s="178"/>
    </row>
    <row r="706">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c r="Z706" s="178"/>
      <c r="AA706" s="178"/>
      <c r="AB706" s="178"/>
      <c r="AC706" s="178"/>
      <c r="AD706" s="178"/>
      <c r="AE706" s="178"/>
      <c r="AF706" s="178"/>
      <c r="AG706" s="178"/>
      <c r="AH706" s="178"/>
      <c r="AI706" s="178"/>
      <c r="AJ706" s="178"/>
      <c r="AK706" s="178"/>
      <c r="AL706" s="178"/>
      <c r="AM706" s="178"/>
      <c r="AN706" s="178"/>
      <c r="AO706" s="178"/>
      <c r="AP706" s="178"/>
      <c r="AQ706" s="178"/>
      <c r="AR706" s="178"/>
      <c r="AS706" s="178"/>
      <c r="AT706" s="178"/>
      <c r="AU706" s="178"/>
      <c r="AV706" s="178"/>
      <c r="AW706" s="178"/>
    </row>
    <row r="707">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c r="Z707" s="178"/>
      <c r="AA707" s="178"/>
      <c r="AB707" s="178"/>
      <c r="AC707" s="178"/>
      <c r="AD707" s="178"/>
      <c r="AE707" s="178"/>
      <c r="AF707" s="178"/>
      <c r="AG707" s="178"/>
      <c r="AH707" s="178"/>
      <c r="AI707" s="178"/>
      <c r="AJ707" s="178"/>
      <c r="AK707" s="178"/>
      <c r="AL707" s="178"/>
      <c r="AM707" s="178"/>
      <c r="AN707" s="178"/>
      <c r="AO707" s="178"/>
      <c r="AP707" s="178"/>
      <c r="AQ707" s="178"/>
      <c r="AR707" s="178"/>
      <c r="AS707" s="178"/>
      <c r="AT707" s="178"/>
      <c r="AU707" s="178"/>
      <c r="AV707" s="178"/>
      <c r="AW707" s="178"/>
    </row>
    <row r="708">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178"/>
      <c r="AE708" s="178"/>
      <c r="AF708" s="178"/>
      <c r="AG708" s="178"/>
      <c r="AH708" s="178"/>
      <c r="AI708" s="178"/>
      <c r="AJ708" s="178"/>
      <c r="AK708" s="178"/>
      <c r="AL708" s="178"/>
      <c r="AM708" s="178"/>
      <c r="AN708" s="178"/>
      <c r="AO708" s="178"/>
      <c r="AP708" s="178"/>
      <c r="AQ708" s="178"/>
      <c r="AR708" s="178"/>
      <c r="AS708" s="178"/>
      <c r="AT708" s="178"/>
      <c r="AU708" s="178"/>
      <c r="AV708" s="178"/>
      <c r="AW708" s="178"/>
    </row>
    <row r="709">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178"/>
      <c r="AE709" s="178"/>
      <c r="AF709" s="178"/>
      <c r="AG709" s="178"/>
      <c r="AH709" s="178"/>
      <c r="AI709" s="178"/>
      <c r="AJ709" s="178"/>
      <c r="AK709" s="178"/>
      <c r="AL709" s="178"/>
      <c r="AM709" s="178"/>
      <c r="AN709" s="178"/>
      <c r="AO709" s="178"/>
      <c r="AP709" s="178"/>
      <c r="AQ709" s="178"/>
      <c r="AR709" s="178"/>
      <c r="AS709" s="178"/>
      <c r="AT709" s="178"/>
      <c r="AU709" s="178"/>
      <c r="AV709" s="178"/>
      <c r="AW709" s="178"/>
    </row>
    <row r="710">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178"/>
      <c r="AE710" s="178"/>
      <c r="AF710" s="178"/>
      <c r="AG710" s="178"/>
      <c r="AH710" s="178"/>
      <c r="AI710" s="178"/>
      <c r="AJ710" s="178"/>
      <c r="AK710" s="178"/>
      <c r="AL710" s="178"/>
      <c r="AM710" s="178"/>
      <c r="AN710" s="178"/>
      <c r="AO710" s="178"/>
      <c r="AP710" s="178"/>
      <c r="AQ710" s="178"/>
      <c r="AR710" s="178"/>
      <c r="AS710" s="178"/>
      <c r="AT710" s="178"/>
      <c r="AU710" s="178"/>
      <c r="AV710" s="178"/>
      <c r="AW710" s="178"/>
    </row>
    <row r="711">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178"/>
      <c r="AD711" s="178"/>
      <c r="AE711" s="178"/>
      <c r="AF711" s="178"/>
      <c r="AG711" s="178"/>
      <c r="AH711" s="178"/>
      <c r="AI711" s="178"/>
      <c r="AJ711" s="178"/>
      <c r="AK711" s="178"/>
      <c r="AL711" s="178"/>
      <c r="AM711" s="178"/>
      <c r="AN711" s="178"/>
      <c r="AO711" s="178"/>
      <c r="AP711" s="178"/>
      <c r="AQ711" s="178"/>
      <c r="AR711" s="178"/>
      <c r="AS711" s="178"/>
      <c r="AT711" s="178"/>
      <c r="AU711" s="178"/>
      <c r="AV711" s="178"/>
      <c r="AW711" s="178"/>
    </row>
    <row r="712">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178"/>
      <c r="AD712" s="178"/>
      <c r="AE712" s="178"/>
      <c r="AF712" s="178"/>
      <c r="AG712" s="178"/>
      <c r="AH712" s="178"/>
      <c r="AI712" s="178"/>
      <c r="AJ712" s="178"/>
      <c r="AK712" s="178"/>
      <c r="AL712" s="178"/>
      <c r="AM712" s="178"/>
      <c r="AN712" s="178"/>
      <c r="AO712" s="178"/>
      <c r="AP712" s="178"/>
      <c r="AQ712" s="178"/>
      <c r="AR712" s="178"/>
      <c r="AS712" s="178"/>
      <c r="AT712" s="178"/>
      <c r="AU712" s="178"/>
      <c r="AV712" s="178"/>
      <c r="AW712" s="178"/>
    </row>
    <row r="713">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8"/>
      <c r="AD713" s="178"/>
      <c r="AE713" s="178"/>
      <c r="AF713" s="178"/>
      <c r="AG713" s="178"/>
      <c r="AH713" s="178"/>
      <c r="AI713" s="178"/>
      <c r="AJ713" s="178"/>
      <c r="AK713" s="178"/>
      <c r="AL713" s="178"/>
      <c r="AM713" s="178"/>
      <c r="AN713" s="178"/>
      <c r="AO713" s="178"/>
      <c r="AP713" s="178"/>
      <c r="AQ713" s="178"/>
      <c r="AR713" s="178"/>
      <c r="AS713" s="178"/>
      <c r="AT713" s="178"/>
      <c r="AU713" s="178"/>
      <c r="AV713" s="178"/>
      <c r="AW713" s="178"/>
    </row>
    <row r="714">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c r="Z714" s="178"/>
      <c r="AA714" s="178"/>
      <c r="AB714" s="178"/>
      <c r="AC714" s="178"/>
      <c r="AD714" s="178"/>
      <c r="AE714" s="178"/>
      <c r="AF714" s="178"/>
      <c r="AG714" s="178"/>
      <c r="AH714" s="178"/>
      <c r="AI714" s="178"/>
      <c r="AJ714" s="178"/>
      <c r="AK714" s="178"/>
      <c r="AL714" s="178"/>
      <c r="AM714" s="178"/>
      <c r="AN714" s="178"/>
      <c r="AO714" s="178"/>
      <c r="AP714" s="178"/>
      <c r="AQ714" s="178"/>
      <c r="AR714" s="178"/>
      <c r="AS714" s="178"/>
      <c r="AT714" s="178"/>
      <c r="AU714" s="178"/>
      <c r="AV714" s="178"/>
      <c r="AW714" s="178"/>
    </row>
    <row r="715">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c r="Z715" s="178"/>
      <c r="AA715" s="178"/>
      <c r="AB715" s="178"/>
      <c r="AC715" s="178"/>
      <c r="AD715" s="178"/>
      <c r="AE715" s="178"/>
      <c r="AF715" s="178"/>
      <c r="AG715" s="178"/>
      <c r="AH715" s="178"/>
      <c r="AI715" s="178"/>
      <c r="AJ715" s="178"/>
      <c r="AK715" s="178"/>
      <c r="AL715" s="178"/>
      <c r="AM715" s="178"/>
      <c r="AN715" s="178"/>
      <c r="AO715" s="178"/>
      <c r="AP715" s="178"/>
      <c r="AQ715" s="178"/>
      <c r="AR715" s="178"/>
      <c r="AS715" s="178"/>
      <c r="AT715" s="178"/>
      <c r="AU715" s="178"/>
      <c r="AV715" s="178"/>
      <c r="AW715" s="178"/>
    </row>
    <row r="716">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c r="Z716" s="178"/>
      <c r="AA716" s="178"/>
      <c r="AB716" s="178"/>
      <c r="AC716" s="178"/>
      <c r="AD716" s="178"/>
      <c r="AE716" s="178"/>
      <c r="AF716" s="178"/>
      <c r="AG716" s="178"/>
      <c r="AH716" s="178"/>
      <c r="AI716" s="178"/>
      <c r="AJ716" s="178"/>
      <c r="AK716" s="178"/>
      <c r="AL716" s="178"/>
      <c r="AM716" s="178"/>
      <c r="AN716" s="178"/>
      <c r="AO716" s="178"/>
      <c r="AP716" s="178"/>
      <c r="AQ716" s="178"/>
      <c r="AR716" s="178"/>
      <c r="AS716" s="178"/>
      <c r="AT716" s="178"/>
      <c r="AU716" s="178"/>
      <c r="AV716" s="178"/>
      <c r="AW716" s="178"/>
    </row>
    <row r="717">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178"/>
      <c r="AE717" s="178"/>
      <c r="AF717" s="178"/>
      <c r="AG717" s="178"/>
      <c r="AH717" s="178"/>
      <c r="AI717" s="178"/>
      <c r="AJ717" s="178"/>
      <c r="AK717" s="178"/>
      <c r="AL717" s="178"/>
      <c r="AM717" s="178"/>
      <c r="AN717" s="178"/>
      <c r="AO717" s="178"/>
      <c r="AP717" s="178"/>
      <c r="AQ717" s="178"/>
      <c r="AR717" s="178"/>
      <c r="AS717" s="178"/>
      <c r="AT717" s="178"/>
      <c r="AU717" s="178"/>
      <c r="AV717" s="178"/>
      <c r="AW717" s="178"/>
    </row>
    <row r="718">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178"/>
      <c r="AE718" s="178"/>
      <c r="AF718" s="178"/>
      <c r="AG718" s="178"/>
      <c r="AH718" s="178"/>
      <c r="AI718" s="178"/>
      <c r="AJ718" s="178"/>
      <c r="AK718" s="178"/>
      <c r="AL718" s="178"/>
      <c r="AM718" s="178"/>
      <c r="AN718" s="178"/>
      <c r="AO718" s="178"/>
      <c r="AP718" s="178"/>
      <c r="AQ718" s="178"/>
      <c r="AR718" s="178"/>
      <c r="AS718" s="178"/>
      <c r="AT718" s="178"/>
      <c r="AU718" s="178"/>
      <c r="AV718" s="178"/>
      <c r="AW718" s="178"/>
    </row>
    <row r="719">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c r="Z719" s="178"/>
      <c r="AA719" s="178"/>
      <c r="AB719" s="178"/>
      <c r="AC719" s="178"/>
      <c r="AD719" s="178"/>
      <c r="AE719" s="178"/>
      <c r="AF719" s="178"/>
      <c r="AG719" s="178"/>
      <c r="AH719" s="178"/>
      <c r="AI719" s="178"/>
      <c r="AJ719" s="178"/>
      <c r="AK719" s="178"/>
      <c r="AL719" s="178"/>
      <c r="AM719" s="178"/>
      <c r="AN719" s="178"/>
      <c r="AO719" s="178"/>
      <c r="AP719" s="178"/>
      <c r="AQ719" s="178"/>
      <c r="AR719" s="178"/>
      <c r="AS719" s="178"/>
      <c r="AT719" s="178"/>
      <c r="AU719" s="178"/>
      <c r="AV719" s="178"/>
      <c r="AW719" s="178"/>
    </row>
    <row r="720">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c r="Z720" s="178"/>
      <c r="AA720" s="178"/>
      <c r="AB720" s="178"/>
      <c r="AC720" s="178"/>
      <c r="AD720" s="178"/>
      <c r="AE720" s="178"/>
      <c r="AF720" s="178"/>
      <c r="AG720" s="178"/>
      <c r="AH720" s="178"/>
      <c r="AI720" s="178"/>
      <c r="AJ720" s="178"/>
      <c r="AK720" s="178"/>
      <c r="AL720" s="178"/>
      <c r="AM720" s="178"/>
      <c r="AN720" s="178"/>
      <c r="AO720" s="178"/>
      <c r="AP720" s="178"/>
      <c r="AQ720" s="178"/>
      <c r="AR720" s="178"/>
      <c r="AS720" s="178"/>
      <c r="AT720" s="178"/>
      <c r="AU720" s="178"/>
      <c r="AV720" s="178"/>
      <c r="AW720" s="178"/>
    </row>
    <row r="721">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c r="Z721" s="178"/>
      <c r="AA721" s="178"/>
      <c r="AB721" s="178"/>
      <c r="AC721" s="178"/>
      <c r="AD721" s="178"/>
      <c r="AE721" s="178"/>
      <c r="AF721" s="178"/>
      <c r="AG721" s="178"/>
      <c r="AH721" s="178"/>
      <c r="AI721" s="178"/>
      <c r="AJ721" s="178"/>
      <c r="AK721" s="178"/>
      <c r="AL721" s="178"/>
      <c r="AM721" s="178"/>
      <c r="AN721" s="178"/>
      <c r="AO721" s="178"/>
      <c r="AP721" s="178"/>
      <c r="AQ721" s="178"/>
      <c r="AR721" s="178"/>
      <c r="AS721" s="178"/>
      <c r="AT721" s="178"/>
      <c r="AU721" s="178"/>
      <c r="AV721" s="178"/>
      <c r="AW721" s="178"/>
    </row>
    <row r="722">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c r="Z722" s="178"/>
      <c r="AA722" s="178"/>
      <c r="AB722" s="178"/>
      <c r="AC722" s="178"/>
      <c r="AD722" s="178"/>
      <c r="AE722" s="178"/>
      <c r="AF722" s="178"/>
      <c r="AG722" s="178"/>
      <c r="AH722" s="178"/>
      <c r="AI722" s="178"/>
      <c r="AJ722" s="178"/>
      <c r="AK722" s="178"/>
      <c r="AL722" s="178"/>
      <c r="AM722" s="178"/>
      <c r="AN722" s="178"/>
      <c r="AO722" s="178"/>
      <c r="AP722" s="178"/>
      <c r="AQ722" s="178"/>
      <c r="AR722" s="178"/>
      <c r="AS722" s="178"/>
      <c r="AT722" s="178"/>
      <c r="AU722" s="178"/>
      <c r="AV722" s="178"/>
      <c r="AW722" s="178"/>
    </row>
    <row r="723">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c r="Z723" s="178"/>
      <c r="AA723" s="178"/>
      <c r="AB723" s="178"/>
      <c r="AC723" s="178"/>
      <c r="AD723" s="178"/>
      <c r="AE723" s="178"/>
      <c r="AF723" s="178"/>
      <c r="AG723" s="178"/>
      <c r="AH723" s="178"/>
      <c r="AI723" s="178"/>
      <c r="AJ723" s="178"/>
      <c r="AK723" s="178"/>
      <c r="AL723" s="178"/>
      <c r="AM723" s="178"/>
      <c r="AN723" s="178"/>
      <c r="AO723" s="178"/>
      <c r="AP723" s="178"/>
      <c r="AQ723" s="178"/>
      <c r="AR723" s="178"/>
      <c r="AS723" s="178"/>
      <c r="AT723" s="178"/>
      <c r="AU723" s="178"/>
      <c r="AV723" s="178"/>
      <c r="AW723" s="178"/>
    </row>
    <row r="724">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c r="Z724" s="178"/>
      <c r="AA724" s="178"/>
      <c r="AB724" s="178"/>
      <c r="AC724" s="178"/>
      <c r="AD724" s="178"/>
      <c r="AE724" s="178"/>
      <c r="AF724" s="178"/>
      <c r="AG724" s="178"/>
      <c r="AH724" s="178"/>
      <c r="AI724" s="178"/>
      <c r="AJ724" s="178"/>
      <c r="AK724" s="178"/>
      <c r="AL724" s="178"/>
      <c r="AM724" s="178"/>
      <c r="AN724" s="178"/>
      <c r="AO724" s="178"/>
      <c r="AP724" s="178"/>
      <c r="AQ724" s="178"/>
      <c r="AR724" s="178"/>
      <c r="AS724" s="178"/>
      <c r="AT724" s="178"/>
      <c r="AU724" s="178"/>
      <c r="AV724" s="178"/>
      <c r="AW724" s="178"/>
    </row>
    <row r="725">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c r="Z725" s="178"/>
      <c r="AA725" s="178"/>
      <c r="AB725" s="178"/>
      <c r="AC725" s="178"/>
      <c r="AD725" s="178"/>
      <c r="AE725" s="178"/>
      <c r="AF725" s="178"/>
      <c r="AG725" s="178"/>
      <c r="AH725" s="178"/>
      <c r="AI725" s="178"/>
      <c r="AJ725" s="178"/>
      <c r="AK725" s="178"/>
      <c r="AL725" s="178"/>
      <c r="AM725" s="178"/>
      <c r="AN725" s="178"/>
      <c r="AO725" s="178"/>
      <c r="AP725" s="178"/>
      <c r="AQ725" s="178"/>
      <c r="AR725" s="178"/>
      <c r="AS725" s="178"/>
      <c r="AT725" s="178"/>
      <c r="AU725" s="178"/>
      <c r="AV725" s="178"/>
      <c r="AW725" s="178"/>
    </row>
    <row r="726">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c r="Z726" s="178"/>
      <c r="AA726" s="178"/>
      <c r="AB726" s="178"/>
      <c r="AC726" s="178"/>
      <c r="AD726" s="178"/>
      <c r="AE726" s="178"/>
      <c r="AF726" s="178"/>
      <c r="AG726" s="178"/>
      <c r="AH726" s="178"/>
      <c r="AI726" s="178"/>
      <c r="AJ726" s="178"/>
      <c r="AK726" s="178"/>
      <c r="AL726" s="178"/>
      <c r="AM726" s="178"/>
      <c r="AN726" s="178"/>
      <c r="AO726" s="178"/>
      <c r="AP726" s="178"/>
      <c r="AQ726" s="178"/>
      <c r="AR726" s="178"/>
      <c r="AS726" s="178"/>
      <c r="AT726" s="178"/>
      <c r="AU726" s="178"/>
      <c r="AV726" s="178"/>
      <c r="AW726" s="178"/>
    </row>
    <row r="727">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c r="Z727" s="178"/>
      <c r="AA727" s="178"/>
      <c r="AB727" s="178"/>
      <c r="AC727" s="178"/>
      <c r="AD727" s="178"/>
      <c r="AE727" s="178"/>
      <c r="AF727" s="178"/>
      <c r="AG727" s="178"/>
      <c r="AH727" s="178"/>
      <c r="AI727" s="178"/>
      <c r="AJ727" s="178"/>
      <c r="AK727" s="178"/>
      <c r="AL727" s="178"/>
      <c r="AM727" s="178"/>
      <c r="AN727" s="178"/>
      <c r="AO727" s="178"/>
      <c r="AP727" s="178"/>
      <c r="AQ727" s="178"/>
      <c r="AR727" s="178"/>
      <c r="AS727" s="178"/>
      <c r="AT727" s="178"/>
      <c r="AU727" s="178"/>
      <c r="AV727" s="178"/>
      <c r="AW727" s="178"/>
    </row>
    <row r="728">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c r="Z728" s="178"/>
      <c r="AA728" s="178"/>
      <c r="AB728" s="178"/>
      <c r="AC728" s="178"/>
      <c r="AD728" s="178"/>
      <c r="AE728" s="178"/>
      <c r="AF728" s="178"/>
      <c r="AG728" s="178"/>
      <c r="AH728" s="178"/>
      <c r="AI728" s="178"/>
      <c r="AJ728" s="178"/>
      <c r="AK728" s="178"/>
      <c r="AL728" s="178"/>
      <c r="AM728" s="178"/>
      <c r="AN728" s="178"/>
      <c r="AO728" s="178"/>
      <c r="AP728" s="178"/>
      <c r="AQ728" s="178"/>
      <c r="AR728" s="178"/>
      <c r="AS728" s="178"/>
      <c r="AT728" s="178"/>
      <c r="AU728" s="178"/>
      <c r="AV728" s="178"/>
      <c r="AW728" s="178"/>
    </row>
    <row r="729">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c r="Z729" s="178"/>
      <c r="AA729" s="178"/>
      <c r="AB729" s="178"/>
      <c r="AC729" s="178"/>
      <c r="AD729" s="178"/>
      <c r="AE729" s="178"/>
      <c r="AF729" s="178"/>
      <c r="AG729" s="178"/>
      <c r="AH729" s="178"/>
      <c r="AI729" s="178"/>
      <c r="AJ729" s="178"/>
      <c r="AK729" s="178"/>
      <c r="AL729" s="178"/>
      <c r="AM729" s="178"/>
      <c r="AN729" s="178"/>
      <c r="AO729" s="178"/>
      <c r="AP729" s="178"/>
      <c r="AQ729" s="178"/>
      <c r="AR729" s="178"/>
      <c r="AS729" s="178"/>
      <c r="AT729" s="178"/>
      <c r="AU729" s="178"/>
      <c r="AV729" s="178"/>
      <c r="AW729" s="178"/>
    </row>
    <row r="730">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c r="Z730" s="178"/>
      <c r="AA730" s="178"/>
      <c r="AB730" s="178"/>
      <c r="AC730" s="178"/>
      <c r="AD730" s="178"/>
      <c r="AE730" s="178"/>
      <c r="AF730" s="178"/>
      <c r="AG730" s="178"/>
      <c r="AH730" s="178"/>
      <c r="AI730" s="178"/>
      <c r="AJ730" s="178"/>
      <c r="AK730" s="178"/>
      <c r="AL730" s="178"/>
      <c r="AM730" s="178"/>
      <c r="AN730" s="178"/>
      <c r="AO730" s="178"/>
      <c r="AP730" s="178"/>
      <c r="AQ730" s="178"/>
      <c r="AR730" s="178"/>
      <c r="AS730" s="178"/>
      <c r="AT730" s="178"/>
      <c r="AU730" s="178"/>
      <c r="AV730" s="178"/>
      <c r="AW730" s="178"/>
    </row>
    <row r="731">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c r="Z731" s="178"/>
      <c r="AA731" s="178"/>
      <c r="AB731" s="178"/>
      <c r="AC731" s="178"/>
      <c r="AD731" s="178"/>
      <c r="AE731" s="178"/>
      <c r="AF731" s="178"/>
      <c r="AG731" s="178"/>
      <c r="AH731" s="178"/>
      <c r="AI731" s="178"/>
      <c r="AJ731" s="178"/>
      <c r="AK731" s="178"/>
      <c r="AL731" s="178"/>
      <c r="AM731" s="178"/>
      <c r="AN731" s="178"/>
      <c r="AO731" s="178"/>
      <c r="AP731" s="178"/>
      <c r="AQ731" s="178"/>
      <c r="AR731" s="178"/>
      <c r="AS731" s="178"/>
      <c r="AT731" s="178"/>
      <c r="AU731" s="178"/>
      <c r="AV731" s="178"/>
      <c r="AW731" s="178"/>
    </row>
    <row r="732">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c r="Z732" s="178"/>
      <c r="AA732" s="178"/>
      <c r="AB732" s="178"/>
      <c r="AC732" s="178"/>
      <c r="AD732" s="178"/>
      <c r="AE732" s="178"/>
      <c r="AF732" s="178"/>
      <c r="AG732" s="178"/>
      <c r="AH732" s="178"/>
      <c r="AI732" s="178"/>
      <c r="AJ732" s="178"/>
      <c r="AK732" s="178"/>
      <c r="AL732" s="178"/>
      <c r="AM732" s="178"/>
      <c r="AN732" s="178"/>
      <c r="AO732" s="178"/>
      <c r="AP732" s="178"/>
      <c r="AQ732" s="178"/>
      <c r="AR732" s="178"/>
      <c r="AS732" s="178"/>
      <c r="AT732" s="178"/>
      <c r="AU732" s="178"/>
      <c r="AV732" s="178"/>
      <c r="AW732" s="178"/>
    </row>
    <row r="733">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c r="Z733" s="178"/>
      <c r="AA733" s="178"/>
      <c r="AB733" s="178"/>
      <c r="AC733" s="178"/>
      <c r="AD733" s="178"/>
      <c r="AE733" s="178"/>
      <c r="AF733" s="178"/>
      <c r="AG733" s="178"/>
      <c r="AH733" s="178"/>
      <c r="AI733" s="178"/>
      <c r="AJ733" s="178"/>
      <c r="AK733" s="178"/>
      <c r="AL733" s="178"/>
      <c r="AM733" s="178"/>
      <c r="AN733" s="178"/>
      <c r="AO733" s="178"/>
      <c r="AP733" s="178"/>
      <c r="AQ733" s="178"/>
      <c r="AR733" s="178"/>
      <c r="AS733" s="178"/>
      <c r="AT733" s="178"/>
      <c r="AU733" s="178"/>
      <c r="AV733" s="178"/>
      <c r="AW733" s="178"/>
    </row>
    <row r="734">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c r="Z734" s="178"/>
      <c r="AA734" s="178"/>
      <c r="AB734" s="178"/>
      <c r="AC734" s="178"/>
      <c r="AD734" s="178"/>
      <c r="AE734" s="178"/>
      <c r="AF734" s="178"/>
      <c r="AG734" s="178"/>
      <c r="AH734" s="178"/>
      <c r="AI734" s="178"/>
      <c r="AJ734" s="178"/>
      <c r="AK734" s="178"/>
      <c r="AL734" s="178"/>
      <c r="AM734" s="178"/>
      <c r="AN734" s="178"/>
      <c r="AO734" s="178"/>
      <c r="AP734" s="178"/>
      <c r="AQ734" s="178"/>
      <c r="AR734" s="178"/>
      <c r="AS734" s="178"/>
      <c r="AT734" s="178"/>
      <c r="AU734" s="178"/>
      <c r="AV734" s="178"/>
      <c r="AW734" s="178"/>
    </row>
    <row r="735">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c r="Z735" s="178"/>
      <c r="AA735" s="178"/>
      <c r="AB735" s="178"/>
      <c r="AC735" s="178"/>
      <c r="AD735" s="178"/>
      <c r="AE735" s="178"/>
      <c r="AF735" s="178"/>
      <c r="AG735" s="178"/>
      <c r="AH735" s="178"/>
      <c r="AI735" s="178"/>
      <c r="AJ735" s="178"/>
      <c r="AK735" s="178"/>
      <c r="AL735" s="178"/>
      <c r="AM735" s="178"/>
      <c r="AN735" s="178"/>
      <c r="AO735" s="178"/>
      <c r="AP735" s="178"/>
      <c r="AQ735" s="178"/>
      <c r="AR735" s="178"/>
      <c r="AS735" s="178"/>
      <c r="AT735" s="178"/>
      <c r="AU735" s="178"/>
      <c r="AV735" s="178"/>
      <c r="AW735" s="178"/>
    </row>
    <row r="736">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c r="Z736" s="178"/>
      <c r="AA736" s="178"/>
      <c r="AB736" s="178"/>
      <c r="AC736" s="178"/>
      <c r="AD736" s="178"/>
      <c r="AE736" s="178"/>
      <c r="AF736" s="178"/>
      <c r="AG736" s="178"/>
      <c r="AH736" s="178"/>
      <c r="AI736" s="178"/>
      <c r="AJ736" s="178"/>
      <c r="AK736" s="178"/>
      <c r="AL736" s="178"/>
      <c r="AM736" s="178"/>
      <c r="AN736" s="178"/>
      <c r="AO736" s="178"/>
      <c r="AP736" s="178"/>
      <c r="AQ736" s="178"/>
      <c r="AR736" s="178"/>
      <c r="AS736" s="178"/>
      <c r="AT736" s="178"/>
      <c r="AU736" s="178"/>
      <c r="AV736" s="178"/>
      <c r="AW736" s="178"/>
    </row>
    <row r="737">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c r="Z737" s="178"/>
      <c r="AA737" s="178"/>
      <c r="AB737" s="178"/>
      <c r="AC737" s="178"/>
      <c r="AD737" s="178"/>
      <c r="AE737" s="178"/>
      <c r="AF737" s="178"/>
      <c r="AG737" s="178"/>
      <c r="AH737" s="178"/>
      <c r="AI737" s="178"/>
      <c r="AJ737" s="178"/>
      <c r="AK737" s="178"/>
      <c r="AL737" s="178"/>
      <c r="AM737" s="178"/>
      <c r="AN737" s="178"/>
      <c r="AO737" s="178"/>
      <c r="AP737" s="178"/>
      <c r="AQ737" s="178"/>
      <c r="AR737" s="178"/>
      <c r="AS737" s="178"/>
      <c r="AT737" s="178"/>
      <c r="AU737" s="178"/>
      <c r="AV737" s="178"/>
      <c r="AW737" s="178"/>
    </row>
    <row r="738">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c r="Z738" s="178"/>
      <c r="AA738" s="178"/>
      <c r="AB738" s="178"/>
      <c r="AC738" s="178"/>
      <c r="AD738" s="178"/>
      <c r="AE738" s="178"/>
      <c r="AF738" s="178"/>
      <c r="AG738" s="178"/>
      <c r="AH738" s="178"/>
      <c r="AI738" s="178"/>
      <c r="AJ738" s="178"/>
      <c r="AK738" s="178"/>
      <c r="AL738" s="178"/>
      <c r="AM738" s="178"/>
      <c r="AN738" s="178"/>
      <c r="AO738" s="178"/>
      <c r="AP738" s="178"/>
      <c r="AQ738" s="178"/>
      <c r="AR738" s="178"/>
      <c r="AS738" s="178"/>
      <c r="AT738" s="178"/>
      <c r="AU738" s="178"/>
      <c r="AV738" s="178"/>
      <c r="AW738" s="178"/>
    </row>
    <row r="739">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c r="Z739" s="178"/>
      <c r="AA739" s="178"/>
      <c r="AB739" s="178"/>
      <c r="AC739" s="178"/>
      <c r="AD739" s="178"/>
      <c r="AE739" s="178"/>
      <c r="AF739" s="178"/>
      <c r="AG739" s="178"/>
      <c r="AH739" s="178"/>
      <c r="AI739" s="178"/>
      <c r="AJ739" s="178"/>
      <c r="AK739" s="178"/>
      <c r="AL739" s="178"/>
      <c r="AM739" s="178"/>
      <c r="AN739" s="178"/>
      <c r="AO739" s="178"/>
      <c r="AP739" s="178"/>
      <c r="AQ739" s="178"/>
      <c r="AR739" s="178"/>
      <c r="AS739" s="178"/>
      <c r="AT739" s="178"/>
      <c r="AU739" s="178"/>
      <c r="AV739" s="178"/>
      <c r="AW739" s="178"/>
    </row>
    <row r="740">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c r="Z740" s="178"/>
      <c r="AA740" s="178"/>
      <c r="AB740" s="178"/>
      <c r="AC740" s="178"/>
      <c r="AD740" s="178"/>
      <c r="AE740" s="178"/>
      <c r="AF740" s="178"/>
      <c r="AG740" s="178"/>
      <c r="AH740" s="178"/>
      <c r="AI740" s="178"/>
      <c r="AJ740" s="178"/>
      <c r="AK740" s="178"/>
      <c r="AL740" s="178"/>
      <c r="AM740" s="178"/>
      <c r="AN740" s="178"/>
      <c r="AO740" s="178"/>
      <c r="AP740" s="178"/>
      <c r="AQ740" s="178"/>
      <c r="AR740" s="178"/>
      <c r="AS740" s="178"/>
      <c r="AT740" s="178"/>
      <c r="AU740" s="178"/>
      <c r="AV740" s="178"/>
      <c r="AW740" s="178"/>
    </row>
    <row r="741">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c r="Z741" s="178"/>
      <c r="AA741" s="178"/>
      <c r="AB741" s="178"/>
      <c r="AC741" s="178"/>
      <c r="AD741" s="178"/>
      <c r="AE741" s="178"/>
      <c r="AF741" s="178"/>
      <c r="AG741" s="178"/>
      <c r="AH741" s="178"/>
      <c r="AI741" s="178"/>
      <c r="AJ741" s="178"/>
      <c r="AK741" s="178"/>
      <c r="AL741" s="178"/>
      <c r="AM741" s="178"/>
      <c r="AN741" s="178"/>
      <c r="AO741" s="178"/>
      <c r="AP741" s="178"/>
      <c r="AQ741" s="178"/>
      <c r="AR741" s="178"/>
      <c r="AS741" s="178"/>
      <c r="AT741" s="178"/>
      <c r="AU741" s="178"/>
      <c r="AV741" s="178"/>
      <c r="AW741" s="178"/>
    </row>
    <row r="742">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c r="Z742" s="178"/>
      <c r="AA742" s="178"/>
      <c r="AB742" s="178"/>
      <c r="AC742" s="178"/>
      <c r="AD742" s="178"/>
      <c r="AE742" s="178"/>
      <c r="AF742" s="178"/>
      <c r="AG742" s="178"/>
      <c r="AH742" s="178"/>
      <c r="AI742" s="178"/>
      <c r="AJ742" s="178"/>
      <c r="AK742" s="178"/>
      <c r="AL742" s="178"/>
      <c r="AM742" s="178"/>
      <c r="AN742" s="178"/>
      <c r="AO742" s="178"/>
      <c r="AP742" s="178"/>
      <c r="AQ742" s="178"/>
      <c r="AR742" s="178"/>
      <c r="AS742" s="178"/>
      <c r="AT742" s="178"/>
      <c r="AU742" s="178"/>
      <c r="AV742" s="178"/>
      <c r="AW742" s="178"/>
    </row>
    <row r="743">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c r="Z743" s="178"/>
      <c r="AA743" s="178"/>
      <c r="AB743" s="178"/>
      <c r="AC743" s="178"/>
      <c r="AD743" s="178"/>
      <c r="AE743" s="178"/>
      <c r="AF743" s="178"/>
      <c r="AG743" s="178"/>
      <c r="AH743" s="178"/>
      <c r="AI743" s="178"/>
      <c r="AJ743" s="178"/>
      <c r="AK743" s="178"/>
      <c r="AL743" s="178"/>
      <c r="AM743" s="178"/>
      <c r="AN743" s="178"/>
      <c r="AO743" s="178"/>
      <c r="AP743" s="178"/>
      <c r="AQ743" s="178"/>
      <c r="AR743" s="178"/>
      <c r="AS743" s="178"/>
      <c r="AT743" s="178"/>
      <c r="AU743" s="178"/>
      <c r="AV743" s="178"/>
      <c r="AW743" s="178"/>
    </row>
    <row r="744">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c r="Z744" s="178"/>
      <c r="AA744" s="178"/>
      <c r="AB744" s="178"/>
      <c r="AC744" s="178"/>
      <c r="AD744" s="178"/>
      <c r="AE744" s="178"/>
      <c r="AF744" s="178"/>
      <c r="AG744" s="178"/>
      <c r="AH744" s="178"/>
      <c r="AI744" s="178"/>
      <c r="AJ744" s="178"/>
      <c r="AK744" s="178"/>
      <c r="AL744" s="178"/>
      <c r="AM744" s="178"/>
      <c r="AN744" s="178"/>
      <c r="AO744" s="178"/>
      <c r="AP744" s="178"/>
      <c r="AQ744" s="178"/>
      <c r="AR744" s="178"/>
      <c r="AS744" s="178"/>
      <c r="AT744" s="178"/>
      <c r="AU744" s="178"/>
      <c r="AV744" s="178"/>
      <c r="AW744" s="178"/>
    </row>
    <row r="745">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c r="Z745" s="178"/>
      <c r="AA745" s="178"/>
      <c r="AB745" s="178"/>
      <c r="AC745" s="178"/>
      <c r="AD745" s="178"/>
      <c r="AE745" s="178"/>
      <c r="AF745" s="178"/>
      <c r="AG745" s="178"/>
      <c r="AH745" s="178"/>
      <c r="AI745" s="178"/>
      <c r="AJ745" s="178"/>
      <c r="AK745" s="178"/>
      <c r="AL745" s="178"/>
      <c r="AM745" s="178"/>
      <c r="AN745" s="178"/>
      <c r="AO745" s="178"/>
      <c r="AP745" s="178"/>
      <c r="AQ745" s="178"/>
      <c r="AR745" s="178"/>
      <c r="AS745" s="178"/>
      <c r="AT745" s="178"/>
      <c r="AU745" s="178"/>
      <c r="AV745" s="178"/>
      <c r="AW745" s="178"/>
    </row>
    <row r="746">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c r="Z746" s="178"/>
      <c r="AA746" s="178"/>
      <c r="AB746" s="178"/>
      <c r="AC746" s="178"/>
      <c r="AD746" s="178"/>
      <c r="AE746" s="178"/>
      <c r="AF746" s="178"/>
      <c r="AG746" s="178"/>
      <c r="AH746" s="178"/>
      <c r="AI746" s="178"/>
      <c r="AJ746" s="178"/>
      <c r="AK746" s="178"/>
      <c r="AL746" s="178"/>
      <c r="AM746" s="178"/>
      <c r="AN746" s="178"/>
      <c r="AO746" s="178"/>
      <c r="AP746" s="178"/>
      <c r="AQ746" s="178"/>
      <c r="AR746" s="178"/>
      <c r="AS746" s="178"/>
      <c r="AT746" s="178"/>
      <c r="AU746" s="178"/>
      <c r="AV746" s="178"/>
      <c r="AW746" s="178"/>
    </row>
    <row r="747">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c r="Z747" s="178"/>
      <c r="AA747" s="178"/>
      <c r="AB747" s="178"/>
      <c r="AC747" s="178"/>
      <c r="AD747" s="178"/>
      <c r="AE747" s="178"/>
      <c r="AF747" s="178"/>
      <c r="AG747" s="178"/>
      <c r="AH747" s="178"/>
      <c r="AI747" s="178"/>
      <c r="AJ747" s="178"/>
      <c r="AK747" s="178"/>
      <c r="AL747" s="178"/>
      <c r="AM747" s="178"/>
      <c r="AN747" s="178"/>
      <c r="AO747" s="178"/>
      <c r="AP747" s="178"/>
      <c r="AQ747" s="178"/>
      <c r="AR747" s="178"/>
      <c r="AS747" s="178"/>
      <c r="AT747" s="178"/>
      <c r="AU747" s="178"/>
      <c r="AV747" s="178"/>
      <c r="AW747" s="178"/>
    </row>
    <row r="748">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c r="Z748" s="178"/>
      <c r="AA748" s="178"/>
      <c r="AB748" s="178"/>
      <c r="AC748" s="178"/>
      <c r="AD748" s="178"/>
      <c r="AE748" s="178"/>
      <c r="AF748" s="178"/>
      <c r="AG748" s="178"/>
      <c r="AH748" s="178"/>
      <c r="AI748" s="178"/>
      <c r="AJ748" s="178"/>
      <c r="AK748" s="178"/>
      <c r="AL748" s="178"/>
      <c r="AM748" s="178"/>
      <c r="AN748" s="178"/>
      <c r="AO748" s="178"/>
      <c r="AP748" s="178"/>
      <c r="AQ748" s="178"/>
      <c r="AR748" s="178"/>
      <c r="AS748" s="178"/>
      <c r="AT748" s="178"/>
      <c r="AU748" s="178"/>
      <c r="AV748" s="178"/>
      <c r="AW748" s="178"/>
    </row>
    <row r="749">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c r="Z749" s="178"/>
      <c r="AA749" s="178"/>
      <c r="AB749" s="178"/>
      <c r="AC749" s="178"/>
      <c r="AD749" s="178"/>
      <c r="AE749" s="178"/>
      <c r="AF749" s="178"/>
      <c r="AG749" s="178"/>
      <c r="AH749" s="178"/>
      <c r="AI749" s="178"/>
      <c r="AJ749" s="178"/>
      <c r="AK749" s="178"/>
      <c r="AL749" s="178"/>
      <c r="AM749" s="178"/>
      <c r="AN749" s="178"/>
      <c r="AO749" s="178"/>
      <c r="AP749" s="178"/>
      <c r="AQ749" s="178"/>
      <c r="AR749" s="178"/>
      <c r="AS749" s="178"/>
      <c r="AT749" s="178"/>
      <c r="AU749" s="178"/>
      <c r="AV749" s="178"/>
      <c r="AW749" s="178"/>
    </row>
    <row r="750">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c r="Z750" s="178"/>
      <c r="AA750" s="178"/>
      <c r="AB750" s="178"/>
      <c r="AC750" s="178"/>
      <c r="AD750" s="178"/>
      <c r="AE750" s="178"/>
      <c r="AF750" s="178"/>
      <c r="AG750" s="178"/>
      <c r="AH750" s="178"/>
      <c r="AI750" s="178"/>
      <c r="AJ750" s="178"/>
      <c r="AK750" s="178"/>
      <c r="AL750" s="178"/>
      <c r="AM750" s="178"/>
      <c r="AN750" s="178"/>
      <c r="AO750" s="178"/>
      <c r="AP750" s="178"/>
      <c r="AQ750" s="178"/>
      <c r="AR750" s="178"/>
      <c r="AS750" s="178"/>
      <c r="AT750" s="178"/>
      <c r="AU750" s="178"/>
      <c r="AV750" s="178"/>
      <c r="AW750" s="178"/>
    </row>
    <row r="751">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c r="Z751" s="178"/>
      <c r="AA751" s="178"/>
      <c r="AB751" s="178"/>
      <c r="AC751" s="178"/>
      <c r="AD751" s="178"/>
      <c r="AE751" s="178"/>
      <c r="AF751" s="178"/>
      <c r="AG751" s="178"/>
      <c r="AH751" s="178"/>
      <c r="AI751" s="178"/>
      <c r="AJ751" s="178"/>
      <c r="AK751" s="178"/>
      <c r="AL751" s="178"/>
      <c r="AM751" s="178"/>
      <c r="AN751" s="178"/>
      <c r="AO751" s="178"/>
      <c r="AP751" s="178"/>
      <c r="AQ751" s="178"/>
      <c r="AR751" s="178"/>
      <c r="AS751" s="178"/>
      <c r="AT751" s="178"/>
      <c r="AU751" s="178"/>
      <c r="AV751" s="178"/>
      <c r="AW751" s="178"/>
    </row>
    <row r="752">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c r="Z752" s="178"/>
      <c r="AA752" s="178"/>
      <c r="AB752" s="178"/>
      <c r="AC752" s="178"/>
      <c r="AD752" s="178"/>
      <c r="AE752" s="178"/>
      <c r="AF752" s="178"/>
      <c r="AG752" s="178"/>
      <c r="AH752" s="178"/>
      <c r="AI752" s="178"/>
      <c r="AJ752" s="178"/>
      <c r="AK752" s="178"/>
      <c r="AL752" s="178"/>
      <c r="AM752" s="178"/>
      <c r="AN752" s="178"/>
      <c r="AO752" s="178"/>
      <c r="AP752" s="178"/>
      <c r="AQ752" s="178"/>
      <c r="AR752" s="178"/>
      <c r="AS752" s="178"/>
      <c r="AT752" s="178"/>
      <c r="AU752" s="178"/>
      <c r="AV752" s="178"/>
      <c r="AW752" s="178"/>
    </row>
    <row r="753">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c r="Z753" s="178"/>
      <c r="AA753" s="178"/>
      <c r="AB753" s="178"/>
      <c r="AC753" s="178"/>
      <c r="AD753" s="178"/>
      <c r="AE753" s="178"/>
      <c r="AF753" s="178"/>
      <c r="AG753" s="178"/>
      <c r="AH753" s="178"/>
      <c r="AI753" s="178"/>
      <c r="AJ753" s="178"/>
      <c r="AK753" s="178"/>
      <c r="AL753" s="178"/>
      <c r="AM753" s="178"/>
      <c r="AN753" s="178"/>
      <c r="AO753" s="178"/>
      <c r="AP753" s="178"/>
      <c r="AQ753" s="178"/>
      <c r="AR753" s="178"/>
      <c r="AS753" s="178"/>
      <c r="AT753" s="178"/>
      <c r="AU753" s="178"/>
      <c r="AV753" s="178"/>
      <c r="AW753" s="178"/>
    </row>
    <row r="754">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c r="Z754" s="178"/>
      <c r="AA754" s="178"/>
      <c r="AB754" s="178"/>
      <c r="AC754" s="178"/>
      <c r="AD754" s="178"/>
      <c r="AE754" s="178"/>
      <c r="AF754" s="178"/>
      <c r="AG754" s="178"/>
      <c r="AH754" s="178"/>
      <c r="AI754" s="178"/>
      <c r="AJ754" s="178"/>
      <c r="AK754" s="178"/>
      <c r="AL754" s="178"/>
      <c r="AM754" s="178"/>
      <c r="AN754" s="178"/>
      <c r="AO754" s="178"/>
      <c r="AP754" s="178"/>
      <c r="AQ754" s="178"/>
      <c r="AR754" s="178"/>
      <c r="AS754" s="178"/>
      <c r="AT754" s="178"/>
      <c r="AU754" s="178"/>
      <c r="AV754" s="178"/>
      <c r="AW754" s="178"/>
    </row>
    <row r="755">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c r="Z755" s="178"/>
      <c r="AA755" s="178"/>
      <c r="AB755" s="178"/>
      <c r="AC755" s="178"/>
      <c r="AD755" s="178"/>
      <c r="AE755" s="178"/>
      <c r="AF755" s="178"/>
      <c r="AG755" s="178"/>
      <c r="AH755" s="178"/>
      <c r="AI755" s="178"/>
      <c r="AJ755" s="178"/>
      <c r="AK755" s="178"/>
      <c r="AL755" s="178"/>
      <c r="AM755" s="178"/>
      <c r="AN755" s="178"/>
      <c r="AO755" s="178"/>
      <c r="AP755" s="178"/>
      <c r="AQ755" s="178"/>
      <c r="AR755" s="178"/>
      <c r="AS755" s="178"/>
      <c r="AT755" s="178"/>
      <c r="AU755" s="178"/>
      <c r="AV755" s="178"/>
      <c r="AW755" s="178"/>
    </row>
    <row r="756">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c r="Z756" s="178"/>
      <c r="AA756" s="178"/>
      <c r="AB756" s="178"/>
      <c r="AC756" s="178"/>
      <c r="AD756" s="178"/>
      <c r="AE756" s="178"/>
      <c r="AF756" s="178"/>
      <c r="AG756" s="178"/>
      <c r="AH756" s="178"/>
      <c r="AI756" s="178"/>
      <c r="AJ756" s="178"/>
      <c r="AK756" s="178"/>
      <c r="AL756" s="178"/>
      <c r="AM756" s="178"/>
      <c r="AN756" s="178"/>
      <c r="AO756" s="178"/>
      <c r="AP756" s="178"/>
      <c r="AQ756" s="178"/>
      <c r="AR756" s="178"/>
      <c r="AS756" s="178"/>
      <c r="AT756" s="178"/>
      <c r="AU756" s="178"/>
      <c r="AV756" s="178"/>
      <c r="AW756" s="178"/>
    </row>
    <row r="757">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c r="Z757" s="178"/>
      <c r="AA757" s="178"/>
      <c r="AB757" s="178"/>
      <c r="AC757" s="178"/>
      <c r="AD757" s="178"/>
      <c r="AE757" s="178"/>
      <c r="AF757" s="178"/>
      <c r="AG757" s="178"/>
      <c r="AH757" s="178"/>
      <c r="AI757" s="178"/>
      <c r="AJ757" s="178"/>
      <c r="AK757" s="178"/>
      <c r="AL757" s="178"/>
      <c r="AM757" s="178"/>
      <c r="AN757" s="178"/>
      <c r="AO757" s="178"/>
      <c r="AP757" s="178"/>
      <c r="AQ757" s="178"/>
      <c r="AR757" s="178"/>
      <c r="AS757" s="178"/>
      <c r="AT757" s="178"/>
      <c r="AU757" s="178"/>
      <c r="AV757" s="178"/>
      <c r="AW757" s="178"/>
    </row>
    <row r="758">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c r="Z758" s="178"/>
      <c r="AA758" s="178"/>
      <c r="AB758" s="178"/>
      <c r="AC758" s="178"/>
      <c r="AD758" s="178"/>
      <c r="AE758" s="178"/>
      <c r="AF758" s="178"/>
      <c r="AG758" s="178"/>
      <c r="AH758" s="178"/>
      <c r="AI758" s="178"/>
      <c r="AJ758" s="178"/>
      <c r="AK758" s="178"/>
      <c r="AL758" s="178"/>
      <c r="AM758" s="178"/>
      <c r="AN758" s="178"/>
      <c r="AO758" s="178"/>
      <c r="AP758" s="178"/>
      <c r="AQ758" s="178"/>
      <c r="AR758" s="178"/>
      <c r="AS758" s="178"/>
      <c r="AT758" s="178"/>
      <c r="AU758" s="178"/>
      <c r="AV758" s="178"/>
      <c r="AW758" s="178"/>
    </row>
    <row r="759">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c r="Z759" s="178"/>
      <c r="AA759" s="178"/>
      <c r="AB759" s="178"/>
      <c r="AC759" s="178"/>
      <c r="AD759" s="178"/>
      <c r="AE759" s="178"/>
      <c r="AF759" s="178"/>
      <c r="AG759" s="178"/>
      <c r="AH759" s="178"/>
      <c r="AI759" s="178"/>
      <c r="AJ759" s="178"/>
      <c r="AK759" s="178"/>
      <c r="AL759" s="178"/>
      <c r="AM759" s="178"/>
      <c r="AN759" s="178"/>
      <c r="AO759" s="178"/>
      <c r="AP759" s="178"/>
      <c r="AQ759" s="178"/>
      <c r="AR759" s="178"/>
      <c r="AS759" s="178"/>
      <c r="AT759" s="178"/>
      <c r="AU759" s="178"/>
      <c r="AV759" s="178"/>
      <c r="AW759" s="178"/>
    </row>
    <row r="760">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c r="Z760" s="178"/>
      <c r="AA760" s="178"/>
      <c r="AB760" s="178"/>
      <c r="AC760" s="178"/>
      <c r="AD760" s="178"/>
      <c r="AE760" s="178"/>
      <c r="AF760" s="178"/>
      <c r="AG760" s="178"/>
      <c r="AH760" s="178"/>
      <c r="AI760" s="178"/>
      <c r="AJ760" s="178"/>
      <c r="AK760" s="178"/>
      <c r="AL760" s="178"/>
      <c r="AM760" s="178"/>
      <c r="AN760" s="178"/>
      <c r="AO760" s="178"/>
      <c r="AP760" s="178"/>
      <c r="AQ760" s="178"/>
      <c r="AR760" s="178"/>
      <c r="AS760" s="178"/>
      <c r="AT760" s="178"/>
      <c r="AU760" s="178"/>
      <c r="AV760" s="178"/>
      <c r="AW760" s="178"/>
    </row>
    <row r="761">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c r="Z761" s="178"/>
      <c r="AA761" s="178"/>
      <c r="AB761" s="178"/>
      <c r="AC761" s="178"/>
      <c r="AD761" s="178"/>
      <c r="AE761" s="178"/>
      <c r="AF761" s="178"/>
      <c r="AG761" s="178"/>
      <c r="AH761" s="178"/>
      <c r="AI761" s="178"/>
      <c r="AJ761" s="178"/>
      <c r="AK761" s="178"/>
      <c r="AL761" s="178"/>
      <c r="AM761" s="178"/>
      <c r="AN761" s="178"/>
      <c r="AO761" s="178"/>
      <c r="AP761" s="178"/>
      <c r="AQ761" s="178"/>
      <c r="AR761" s="178"/>
      <c r="AS761" s="178"/>
      <c r="AT761" s="178"/>
      <c r="AU761" s="178"/>
      <c r="AV761" s="178"/>
      <c r="AW761" s="178"/>
    </row>
    <row r="762">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c r="Z762" s="178"/>
      <c r="AA762" s="178"/>
      <c r="AB762" s="178"/>
      <c r="AC762" s="178"/>
      <c r="AD762" s="178"/>
      <c r="AE762" s="178"/>
      <c r="AF762" s="178"/>
      <c r="AG762" s="178"/>
      <c r="AH762" s="178"/>
      <c r="AI762" s="178"/>
      <c r="AJ762" s="178"/>
      <c r="AK762" s="178"/>
      <c r="AL762" s="178"/>
      <c r="AM762" s="178"/>
      <c r="AN762" s="178"/>
      <c r="AO762" s="178"/>
      <c r="AP762" s="178"/>
      <c r="AQ762" s="178"/>
      <c r="AR762" s="178"/>
      <c r="AS762" s="178"/>
      <c r="AT762" s="178"/>
      <c r="AU762" s="178"/>
      <c r="AV762" s="178"/>
      <c r="AW762" s="178"/>
    </row>
    <row r="763">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c r="Z763" s="178"/>
      <c r="AA763" s="178"/>
      <c r="AB763" s="178"/>
      <c r="AC763" s="178"/>
      <c r="AD763" s="178"/>
      <c r="AE763" s="178"/>
      <c r="AF763" s="178"/>
      <c r="AG763" s="178"/>
      <c r="AH763" s="178"/>
      <c r="AI763" s="178"/>
      <c r="AJ763" s="178"/>
      <c r="AK763" s="178"/>
      <c r="AL763" s="178"/>
      <c r="AM763" s="178"/>
      <c r="AN763" s="178"/>
      <c r="AO763" s="178"/>
      <c r="AP763" s="178"/>
      <c r="AQ763" s="178"/>
      <c r="AR763" s="178"/>
      <c r="AS763" s="178"/>
      <c r="AT763" s="178"/>
      <c r="AU763" s="178"/>
      <c r="AV763" s="178"/>
      <c r="AW763" s="178"/>
    </row>
    <row r="764">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c r="Z764" s="178"/>
      <c r="AA764" s="178"/>
      <c r="AB764" s="178"/>
      <c r="AC764" s="178"/>
      <c r="AD764" s="178"/>
      <c r="AE764" s="178"/>
      <c r="AF764" s="178"/>
      <c r="AG764" s="178"/>
      <c r="AH764" s="178"/>
      <c r="AI764" s="178"/>
      <c r="AJ764" s="178"/>
      <c r="AK764" s="178"/>
      <c r="AL764" s="178"/>
      <c r="AM764" s="178"/>
      <c r="AN764" s="178"/>
      <c r="AO764" s="178"/>
      <c r="AP764" s="178"/>
      <c r="AQ764" s="178"/>
      <c r="AR764" s="178"/>
      <c r="AS764" s="178"/>
      <c r="AT764" s="178"/>
      <c r="AU764" s="178"/>
      <c r="AV764" s="178"/>
      <c r="AW764" s="178"/>
    </row>
    <row r="765">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c r="Z765" s="178"/>
      <c r="AA765" s="178"/>
      <c r="AB765" s="178"/>
      <c r="AC765" s="178"/>
      <c r="AD765" s="178"/>
      <c r="AE765" s="178"/>
      <c r="AF765" s="178"/>
      <c r="AG765" s="178"/>
      <c r="AH765" s="178"/>
      <c r="AI765" s="178"/>
      <c r="AJ765" s="178"/>
      <c r="AK765" s="178"/>
      <c r="AL765" s="178"/>
      <c r="AM765" s="178"/>
      <c r="AN765" s="178"/>
      <c r="AO765" s="178"/>
      <c r="AP765" s="178"/>
      <c r="AQ765" s="178"/>
      <c r="AR765" s="178"/>
      <c r="AS765" s="178"/>
      <c r="AT765" s="178"/>
      <c r="AU765" s="178"/>
      <c r="AV765" s="178"/>
      <c r="AW765" s="178"/>
    </row>
    <row r="766">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c r="Z766" s="178"/>
      <c r="AA766" s="178"/>
      <c r="AB766" s="178"/>
      <c r="AC766" s="178"/>
      <c r="AD766" s="178"/>
      <c r="AE766" s="178"/>
      <c r="AF766" s="178"/>
      <c r="AG766" s="178"/>
      <c r="AH766" s="178"/>
      <c r="AI766" s="178"/>
      <c r="AJ766" s="178"/>
      <c r="AK766" s="178"/>
      <c r="AL766" s="178"/>
      <c r="AM766" s="178"/>
      <c r="AN766" s="178"/>
      <c r="AO766" s="178"/>
      <c r="AP766" s="178"/>
      <c r="AQ766" s="178"/>
      <c r="AR766" s="178"/>
      <c r="AS766" s="178"/>
      <c r="AT766" s="178"/>
      <c r="AU766" s="178"/>
      <c r="AV766" s="178"/>
      <c r="AW766" s="178"/>
    </row>
    <row r="767">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c r="Z767" s="178"/>
      <c r="AA767" s="178"/>
      <c r="AB767" s="178"/>
      <c r="AC767" s="178"/>
      <c r="AD767" s="178"/>
      <c r="AE767" s="178"/>
      <c r="AF767" s="178"/>
      <c r="AG767" s="178"/>
      <c r="AH767" s="178"/>
      <c r="AI767" s="178"/>
      <c r="AJ767" s="178"/>
      <c r="AK767" s="178"/>
      <c r="AL767" s="178"/>
      <c r="AM767" s="178"/>
      <c r="AN767" s="178"/>
      <c r="AO767" s="178"/>
      <c r="AP767" s="178"/>
      <c r="AQ767" s="178"/>
      <c r="AR767" s="178"/>
      <c r="AS767" s="178"/>
      <c r="AT767" s="178"/>
      <c r="AU767" s="178"/>
      <c r="AV767" s="178"/>
      <c r="AW767" s="178"/>
    </row>
    <row r="768">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c r="Z768" s="178"/>
      <c r="AA768" s="178"/>
      <c r="AB768" s="178"/>
      <c r="AC768" s="178"/>
      <c r="AD768" s="178"/>
      <c r="AE768" s="178"/>
      <c r="AF768" s="178"/>
      <c r="AG768" s="178"/>
      <c r="AH768" s="178"/>
      <c r="AI768" s="178"/>
      <c r="AJ768" s="178"/>
      <c r="AK768" s="178"/>
      <c r="AL768" s="178"/>
      <c r="AM768" s="178"/>
      <c r="AN768" s="178"/>
      <c r="AO768" s="178"/>
      <c r="AP768" s="178"/>
      <c r="AQ768" s="178"/>
      <c r="AR768" s="178"/>
      <c r="AS768" s="178"/>
      <c r="AT768" s="178"/>
      <c r="AU768" s="178"/>
      <c r="AV768" s="178"/>
      <c r="AW768" s="178"/>
    </row>
    <row r="769">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c r="Z769" s="178"/>
      <c r="AA769" s="178"/>
      <c r="AB769" s="178"/>
      <c r="AC769" s="178"/>
      <c r="AD769" s="178"/>
      <c r="AE769" s="178"/>
      <c r="AF769" s="178"/>
      <c r="AG769" s="178"/>
      <c r="AH769" s="178"/>
      <c r="AI769" s="178"/>
      <c r="AJ769" s="178"/>
      <c r="AK769" s="178"/>
      <c r="AL769" s="178"/>
      <c r="AM769" s="178"/>
      <c r="AN769" s="178"/>
      <c r="AO769" s="178"/>
      <c r="AP769" s="178"/>
      <c r="AQ769" s="178"/>
      <c r="AR769" s="178"/>
      <c r="AS769" s="178"/>
      <c r="AT769" s="178"/>
      <c r="AU769" s="178"/>
      <c r="AV769" s="178"/>
      <c r="AW769" s="178"/>
    </row>
    <row r="770">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c r="Z770" s="178"/>
      <c r="AA770" s="178"/>
      <c r="AB770" s="178"/>
      <c r="AC770" s="178"/>
      <c r="AD770" s="178"/>
      <c r="AE770" s="178"/>
      <c r="AF770" s="178"/>
      <c r="AG770" s="178"/>
      <c r="AH770" s="178"/>
      <c r="AI770" s="178"/>
      <c r="AJ770" s="178"/>
      <c r="AK770" s="178"/>
      <c r="AL770" s="178"/>
      <c r="AM770" s="178"/>
      <c r="AN770" s="178"/>
      <c r="AO770" s="178"/>
      <c r="AP770" s="178"/>
      <c r="AQ770" s="178"/>
      <c r="AR770" s="178"/>
      <c r="AS770" s="178"/>
      <c r="AT770" s="178"/>
      <c r="AU770" s="178"/>
      <c r="AV770" s="178"/>
      <c r="AW770" s="178"/>
    </row>
    <row r="771">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c r="Z771" s="178"/>
      <c r="AA771" s="178"/>
      <c r="AB771" s="178"/>
      <c r="AC771" s="178"/>
      <c r="AD771" s="178"/>
      <c r="AE771" s="178"/>
      <c r="AF771" s="178"/>
      <c r="AG771" s="178"/>
      <c r="AH771" s="178"/>
      <c r="AI771" s="178"/>
      <c r="AJ771" s="178"/>
      <c r="AK771" s="178"/>
      <c r="AL771" s="178"/>
      <c r="AM771" s="178"/>
      <c r="AN771" s="178"/>
      <c r="AO771" s="178"/>
      <c r="AP771" s="178"/>
      <c r="AQ771" s="178"/>
      <c r="AR771" s="178"/>
      <c r="AS771" s="178"/>
      <c r="AT771" s="178"/>
      <c r="AU771" s="178"/>
      <c r="AV771" s="178"/>
      <c r="AW771" s="178"/>
    </row>
    <row r="772">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c r="Z772" s="178"/>
      <c r="AA772" s="178"/>
      <c r="AB772" s="178"/>
      <c r="AC772" s="178"/>
      <c r="AD772" s="178"/>
      <c r="AE772" s="178"/>
      <c r="AF772" s="178"/>
      <c r="AG772" s="178"/>
      <c r="AH772" s="178"/>
      <c r="AI772" s="178"/>
      <c r="AJ772" s="178"/>
      <c r="AK772" s="178"/>
      <c r="AL772" s="178"/>
      <c r="AM772" s="178"/>
      <c r="AN772" s="178"/>
      <c r="AO772" s="178"/>
      <c r="AP772" s="178"/>
      <c r="AQ772" s="178"/>
      <c r="AR772" s="178"/>
      <c r="AS772" s="178"/>
      <c r="AT772" s="178"/>
      <c r="AU772" s="178"/>
      <c r="AV772" s="178"/>
      <c r="AW772" s="178"/>
    </row>
    <row r="773">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c r="Z773" s="178"/>
      <c r="AA773" s="178"/>
      <c r="AB773" s="178"/>
      <c r="AC773" s="178"/>
      <c r="AD773" s="178"/>
      <c r="AE773" s="178"/>
      <c r="AF773" s="178"/>
      <c r="AG773" s="178"/>
      <c r="AH773" s="178"/>
      <c r="AI773" s="178"/>
      <c r="AJ773" s="178"/>
      <c r="AK773" s="178"/>
      <c r="AL773" s="178"/>
      <c r="AM773" s="178"/>
      <c r="AN773" s="178"/>
      <c r="AO773" s="178"/>
      <c r="AP773" s="178"/>
      <c r="AQ773" s="178"/>
      <c r="AR773" s="178"/>
      <c r="AS773" s="178"/>
      <c r="AT773" s="178"/>
      <c r="AU773" s="178"/>
      <c r="AV773" s="178"/>
      <c r="AW773" s="178"/>
    </row>
    <row r="774">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c r="Z774" s="178"/>
      <c r="AA774" s="178"/>
      <c r="AB774" s="178"/>
      <c r="AC774" s="178"/>
      <c r="AD774" s="178"/>
      <c r="AE774" s="178"/>
      <c r="AF774" s="178"/>
      <c r="AG774" s="178"/>
      <c r="AH774" s="178"/>
      <c r="AI774" s="178"/>
      <c r="AJ774" s="178"/>
      <c r="AK774" s="178"/>
      <c r="AL774" s="178"/>
      <c r="AM774" s="178"/>
      <c r="AN774" s="178"/>
      <c r="AO774" s="178"/>
      <c r="AP774" s="178"/>
      <c r="AQ774" s="178"/>
      <c r="AR774" s="178"/>
      <c r="AS774" s="178"/>
      <c r="AT774" s="178"/>
      <c r="AU774" s="178"/>
      <c r="AV774" s="178"/>
      <c r="AW774" s="178"/>
    </row>
    <row r="775">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c r="Z775" s="178"/>
      <c r="AA775" s="178"/>
      <c r="AB775" s="178"/>
      <c r="AC775" s="178"/>
      <c r="AD775" s="178"/>
      <c r="AE775" s="178"/>
      <c r="AF775" s="178"/>
      <c r="AG775" s="178"/>
      <c r="AH775" s="178"/>
      <c r="AI775" s="178"/>
      <c r="AJ775" s="178"/>
      <c r="AK775" s="178"/>
      <c r="AL775" s="178"/>
      <c r="AM775" s="178"/>
      <c r="AN775" s="178"/>
      <c r="AO775" s="178"/>
      <c r="AP775" s="178"/>
      <c r="AQ775" s="178"/>
      <c r="AR775" s="178"/>
      <c r="AS775" s="178"/>
      <c r="AT775" s="178"/>
      <c r="AU775" s="178"/>
      <c r="AV775" s="178"/>
      <c r="AW775" s="178"/>
    </row>
    <row r="776">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c r="Z776" s="178"/>
      <c r="AA776" s="178"/>
      <c r="AB776" s="178"/>
      <c r="AC776" s="178"/>
      <c r="AD776" s="178"/>
      <c r="AE776" s="178"/>
      <c r="AF776" s="178"/>
      <c r="AG776" s="178"/>
      <c r="AH776" s="178"/>
      <c r="AI776" s="178"/>
      <c r="AJ776" s="178"/>
      <c r="AK776" s="178"/>
      <c r="AL776" s="178"/>
      <c r="AM776" s="178"/>
      <c r="AN776" s="178"/>
      <c r="AO776" s="178"/>
      <c r="AP776" s="178"/>
      <c r="AQ776" s="178"/>
      <c r="AR776" s="178"/>
      <c r="AS776" s="178"/>
      <c r="AT776" s="178"/>
      <c r="AU776" s="178"/>
      <c r="AV776" s="178"/>
      <c r="AW776" s="178"/>
    </row>
    <row r="777">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c r="Z777" s="178"/>
      <c r="AA777" s="178"/>
      <c r="AB777" s="178"/>
      <c r="AC777" s="178"/>
      <c r="AD777" s="178"/>
      <c r="AE777" s="178"/>
      <c r="AF777" s="178"/>
      <c r="AG777" s="178"/>
      <c r="AH777" s="178"/>
      <c r="AI777" s="178"/>
      <c r="AJ777" s="178"/>
      <c r="AK777" s="178"/>
      <c r="AL777" s="178"/>
      <c r="AM777" s="178"/>
      <c r="AN777" s="178"/>
      <c r="AO777" s="178"/>
      <c r="AP777" s="178"/>
      <c r="AQ777" s="178"/>
      <c r="AR777" s="178"/>
      <c r="AS777" s="178"/>
      <c r="AT777" s="178"/>
      <c r="AU777" s="178"/>
      <c r="AV777" s="178"/>
      <c r="AW777" s="178"/>
    </row>
    <row r="778">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c r="Z778" s="178"/>
      <c r="AA778" s="178"/>
      <c r="AB778" s="178"/>
      <c r="AC778" s="178"/>
      <c r="AD778" s="178"/>
      <c r="AE778" s="178"/>
      <c r="AF778" s="178"/>
      <c r="AG778" s="178"/>
      <c r="AH778" s="178"/>
      <c r="AI778" s="178"/>
      <c r="AJ778" s="178"/>
      <c r="AK778" s="178"/>
      <c r="AL778" s="178"/>
      <c r="AM778" s="178"/>
      <c r="AN778" s="178"/>
      <c r="AO778" s="178"/>
      <c r="AP778" s="178"/>
      <c r="AQ778" s="178"/>
      <c r="AR778" s="178"/>
      <c r="AS778" s="178"/>
      <c r="AT778" s="178"/>
      <c r="AU778" s="178"/>
      <c r="AV778" s="178"/>
      <c r="AW778" s="178"/>
    </row>
    <row r="779">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c r="Z779" s="178"/>
      <c r="AA779" s="178"/>
      <c r="AB779" s="178"/>
      <c r="AC779" s="178"/>
      <c r="AD779" s="178"/>
      <c r="AE779" s="178"/>
      <c r="AF779" s="178"/>
      <c r="AG779" s="178"/>
      <c r="AH779" s="178"/>
      <c r="AI779" s="178"/>
      <c r="AJ779" s="178"/>
      <c r="AK779" s="178"/>
      <c r="AL779" s="178"/>
      <c r="AM779" s="178"/>
      <c r="AN779" s="178"/>
      <c r="AO779" s="178"/>
      <c r="AP779" s="178"/>
      <c r="AQ779" s="178"/>
      <c r="AR779" s="178"/>
      <c r="AS779" s="178"/>
      <c r="AT779" s="178"/>
      <c r="AU779" s="178"/>
      <c r="AV779" s="178"/>
      <c r="AW779" s="178"/>
    </row>
    <row r="780">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c r="Z780" s="178"/>
      <c r="AA780" s="178"/>
      <c r="AB780" s="178"/>
      <c r="AC780" s="178"/>
      <c r="AD780" s="178"/>
      <c r="AE780" s="178"/>
      <c r="AF780" s="178"/>
      <c r="AG780" s="178"/>
      <c r="AH780" s="178"/>
      <c r="AI780" s="178"/>
      <c r="AJ780" s="178"/>
      <c r="AK780" s="178"/>
      <c r="AL780" s="178"/>
      <c r="AM780" s="178"/>
      <c r="AN780" s="178"/>
      <c r="AO780" s="178"/>
      <c r="AP780" s="178"/>
      <c r="AQ780" s="178"/>
      <c r="AR780" s="178"/>
      <c r="AS780" s="178"/>
      <c r="AT780" s="178"/>
      <c r="AU780" s="178"/>
      <c r="AV780" s="178"/>
      <c r="AW780" s="178"/>
    </row>
    <row r="781">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c r="Z781" s="178"/>
      <c r="AA781" s="178"/>
      <c r="AB781" s="178"/>
      <c r="AC781" s="178"/>
      <c r="AD781" s="178"/>
      <c r="AE781" s="178"/>
      <c r="AF781" s="178"/>
      <c r="AG781" s="178"/>
      <c r="AH781" s="178"/>
      <c r="AI781" s="178"/>
      <c r="AJ781" s="178"/>
      <c r="AK781" s="178"/>
      <c r="AL781" s="178"/>
      <c r="AM781" s="178"/>
      <c r="AN781" s="178"/>
      <c r="AO781" s="178"/>
      <c r="AP781" s="178"/>
      <c r="AQ781" s="178"/>
      <c r="AR781" s="178"/>
      <c r="AS781" s="178"/>
      <c r="AT781" s="178"/>
      <c r="AU781" s="178"/>
      <c r="AV781" s="178"/>
      <c r="AW781" s="178"/>
    </row>
    <row r="782">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c r="Z782" s="178"/>
      <c r="AA782" s="178"/>
      <c r="AB782" s="178"/>
      <c r="AC782" s="178"/>
      <c r="AD782" s="178"/>
      <c r="AE782" s="178"/>
      <c r="AF782" s="178"/>
      <c r="AG782" s="178"/>
      <c r="AH782" s="178"/>
      <c r="AI782" s="178"/>
      <c r="AJ782" s="178"/>
      <c r="AK782" s="178"/>
      <c r="AL782" s="178"/>
      <c r="AM782" s="178"/>
      <c r="AN782" s="178"/>
      <c r="AO782" s="178"/>
      <c r="AP782" s="178"/>
      <c r="AQ782" s="178"/>
      <c r="AR782" s="178"/>
      <c r="AS782" s="178"/>
      <c r="AT782" s="178"/>
      <c r="AU782" s="178"/>
      <c r="AV782" s="178"/>
      <c r="AW782" s="178"/>
    </row>
    <row r="783">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c r="Z783" s="178"/>
      <c r="AA783" s="178"/>
      <c r="AB783" s="178"/>
      <c r="AC783" s="178"/>
      <c r="AD783" s="178"/>
      <c r="AE783" s="178"/>
      <c r="AF783" s="178"/>
      <c r="AG783" s="178"/>
      <c r="AH783" s="178"/>
      <c r="AI783" s="178"/>
      <c r="AJ783" s="178"/>
      <c r="AK783" s="178"/>
      <c r="AL783" s="178"/>
      <c r="AM783" s="178"/>
      <c r="AN783" s="178"/>
      <c r="AO783" s="178"/>
      <c r="AP783" s="178"/>
      <c r="AQ783" s="178"/>
      <c r="AR783" s="178"/>
      <c r="AS783" s="178"/>
      <c r="AT783" s="178"/>
      <c r="AU783" s="178"/>
      <c r="AV783" s="178"/>
      <c r="AW783" s="178"/>
    </row>
    <row r="784">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c r="Z784" s="178"/>
      <c r="AA784" s="178"/>
      <c r="AB784" s="178"/>
      <c r="AC784" s="178"/>
      <c r="AD784" s="178"/>
      <c r="AE784" s="178"/>
      <c r="AF784" s="178"/>
      <c r="AG784" s="178"/>
      <c r="AH784" s="178"/>
      <c r="AI784" s="178"/>
      <c r="AJ784" s="178"/>
      <c r="AK784" s="178"/>
      <c r="AL784" s="178"/>
      <c r="AM784" s="178"/>
      <c r="AN784" s="178"/>
      <c r="AO784" s="178"/>
      <c r="AP784" s="178"/>
      <c r="AQ784" s="178"/>
      <c r="AR784" s="178"/>
      <c r="AS784" s="178"/>
      <c r="AT784" s="178"/>
      <c r="AU784" s="178"/>
      <c r="AV784" s="178"/>
      <c r="AW784" s="178"/>
    </row>
    <row r="785">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c r="Z785" s="178"/>
      <c r="AA785" s="178"/>
      <c r="AB785" s="178"/>
      <c r="AC785" s="178"/>
      <c r="AD785" s="178"/>
      <c r="AE785" s="178"/>
      <c r="AF785" s="178"/>
      <c r="AG785" s="178"/>
      <c r="AH785" s="178"/>
      <c r="AI785" s="178"/>
      <c r="AJ785" s="178"/>
      <c r="AK785" s="178"/>
      <c r="AL785" s="178"/>
      <c r="AM785" s="178"/>
      <c r="AN785" s="178"/>
      <c r="AO785" s="178"/>
      <c r="AP785" s="178"/>
      <c r="AQ785" s="178"/>
      <c r="AR785" s="178"/>
      <c r="AS785" s="178"/>
      <c r="AT785" s="178"/>
      <c r="AU785" s="178"/>
      <c r="AV785" s="178"/>
      <c r="AW785" s="178"/>
    </row>
    <row r="786">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c r="Z786" s="178"/>
      <c r="AA786" s="178"/>
      <c r="AB786" s="178"/>
      <c r="AC786" s="178"/>
      <c r="AD786" s="178"/>
      <c r="AE786" s="178"/>
      <c r="AF786" s="178"/>
      <c r="AG786" s="178"/>
      <c r="AH786" s="178"/>
      <c r="AI786" s="178"/>
      <c r="AJ786" s="178"/>
      <c r="AK786" s="178"/>
      <c r="AL786" s="178"/>
      <c r="AM786" s="178"/>
      <c r="AN786" s="178"/>
      <c r="AO786" s="178"/>
      <c r="AP786" s="178"/>
      <c r="AQ786" s="178"/>
      <c r="AR786" s="178"/>
      <c r="AS786" s="178"/>
      <c r="AT786" s="178"/>
      <c r="AU786" s="178"/>
      <c r="AV786" s="178"/>
      <c r="AW786" s="178"/>
    </row>
    <row r="787">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c r="Z787" s="178"/>
      <c r="AA787" s="178"/>
      <c r="AB787" s="178"/>
      <c r="AC787" s="178"/>
      <c r="AD787" s="178"/>
      <c r="AE787" s="178"/>
      <c r="AF787" s="178"/>
      <c r="AG787" s="178"/>
      <c r="AH787" s="178"/>
      <c r="AI787" s="178"/>
      <c r="AJ787" s="178"/>
      <c r="AK787" s="178"/>
      <c r="AL787" s="178"/>
      <c r="AM787" s="178"/>
      <c r="AN787" s="178"/>
      <c r="AO787" s="178"/>
      <c r="AP787" s="178"/>
      <c r="AQ787" s="178"/>
      <c r="AR787" s="178"/>
      <c r="AS787" s="178"/>
      <c r="AT787" s="178"/>
      <c r="AU787" s="178"/>
      <c r="AV787" s="178"/>
      <c r="AW787" s="178"/>
    </row>
    <row r="788">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c r="Z788" s="178"/>
      <c r="AA788" s="178"/>
      <c r="AB788" s="178"/>
      <c r="AC788" s="178"/>
      <c r="AD788" s="178"/>
      <c r="AE788" s="178"/>
      <c r="AF788" s="178"/>
      <c r="AG788" s="178"/>
      <c r="AH788" s="178"/>
      <c r="AI788" s="178"/>
      <c r="AJ788" s="178"/>
      <c r="AK788" s="178"/>
      <c r="AL788" s="178"/>
      <c r="AM788" s="178"/>
      <c r="AN788" s="178"/>
      <c r="AO788" s="178"/>
      <c r="AP788" s="178"/>
      <c r="AQ788" s="178"/>
      <c r="AR788" s="178"/>
      <c r="AS788" s="178"/>
      <c r="AT788" s="178"/>
      <c r="AU788" s="178"/>
      <c r="AV788" s="178"/>
      <c r="AW788" s="178"/>
    </row>
    <row r="789">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c r="Z789" s="178"/>
      <c r="AA789" s="178"/>
      <c r="AB789" s="178"/>
      <c r="AC789" s="178"/>
      <c r="AD789" s="178"/>
      <c r="AE789" s="178"/>
      <c r="AF789" s="178"/>
      <c r="AG789" s="178"/>
      <c r="AH789" s="178"/>
      <c r="AI789" s="178"/>
      <c r="AJ789" s="178"/>
      <c r="AK789" s="178"/>
      <c r="AL789" s="178"/>
      <c r="AM789" s="178"/>
      <c r="AN789" s="178"/>
      <c r="AO789" s="178"/>
      <c r="AP789" s="178"/>
      <c r="AQ789" s="178"/>
      <c r="AR789" s="178"/>
      <c r="AS789" s="178"/>
      <c r="AT789" s="178"/>
      <c r="AU789" s="178"/>
      <c r="AV789" s="178"/>
      <c r="AW789" s="178"/>
    </row>
    <row r="790">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c r="Z790" s="178"/>
      <c r="AA790" s="178"/>
      <c r="AB790" s="178"/>
      <c r="AC790" s="178"/>
      <c r="AD790" s="178"/>
      <c r="AE790" s="178"/>
      <c r="AF790" s="178"/>
      <c r="AG790" s="178"/>
      <c r="AH790" s="178"/>
      <c r="AI790" s="178"/>
      <c r="AJ790" s="178"/>
      <c r="AK790" s="178"/>
      <c r="AL790" s="178"/>
      <c r="AM790" s="178"/>
      <c r="AN790" s="178"/>
      <c r="AO790" s="178"/>
      <c r="AP790" s="178"/>
      <c r="AQ790" s="178"/>
      <c r="AR790" s="178"/>
      <c r="AS790" s="178"/>
      <c r="AT790" s="178"/>
      <c r="AU790" s="178"/>
      <c r="AV790" s="178"/>
      <c r="AW790" s="178"/>
    </row>
    <row r="791">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c r="Z791" s="178"/>
      <c r="AA791" s="178"/>
      <c r="AB791" s="178"/>
      <c r="AC791" s="178"/>
      <c r="AD791" s="178"/>
      <c r="AE791" s="178"/>
      <c r="AF791" s="178"/>
      <c r="AG791" s="178"/>
      <c r="AH791" s="178"/>
      <c r="AI791" s="178"/>
      <c r="AJ791" s="178"/>
      <c r="AK791" s="178"/>
      <c r="AL791" s="178"/>
      <c r="AM791" s="178"/>
      <c r="AN791" s="178"/>
      <c r="AO791" s="178"/>
      <c r="AP791" s="178"/>
      <c r="AQ791" s="178"/>
      <c r="AR791" s="178"/>
      <c r="AS791" s="178"/>
      <c r="AT791" s="178"/>
      <c r="AU791" s="178"/>
      <c r="AV791" s="178"/>
      <c r="AW791" s="178"/>
    </row>
    <row r="792">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c r="Z792" s="178"/>
      <c r="AA792" s="178"/>
      <c r="AB792" s="178"/>
      <c r="AC792" s="178"/>
      <c r="AD792" s="178"/>
      <c r="AE792" s="178"/>
      <c r="AF792" s="178"/>
      <c r="AG792" s="178"/>
      <c r="AH792" s="178"/>
      <c r="AI792" s="178"/>
      <c r="AJ792" s="178"/>
      <c r="AK792" s="178"/>
      <c r="AL792" s="178"/>
      <c r="AM792" s="178"/>
      <c r="AN792" s="178"/>
      <c r="AO792" s="178"/>
      <c r="AP792" s="178"/>
      <c r="AQ792" s="178"/>
      <c r="AR792" s="178"/>
      <c r="AS792" s="178"/>
      <c r="AT792" s="178"/>
      <c r="AU792" s="178"/>
      <c r="AV792" s="178"/>
      <c r="AW792" s="178"/>
    </row>
    <row r="793">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c r="Z793" s="178"/>
      <c r="AA793" s="178"/>
      <c r="AB793" s="178"/>
      <c r="AC793" s="178"/>
      <c r="AD793" s="178"/>
      <c r="AE793" s="178"/>
      <c r="AF793" s="178"/>
      <c r="AG793" s="178"/>
      <c r="AH793" s="178"/>
      <c r="AI793" s="178"/>
      <c r="AJ793" s="178"/>
      <c r="AK793" s="178"/>
      <c r="AL793" s="178"/>
      <c r="AM793" s="178"/>
      <c r="AN793" s="178"/>
      <c r="AO793" s="178"/>
      <c r="AP793" s="178"/>
      <c r="AQ793" s="178"/>
      <c r="AR793" s="178"/>
      <c r="AS793" s="178"/>
      <c r="AT793" s="178"/>
      <c r="AU793" s="178"/>
      <c r="AV793" s="178"/>
      <c r="AW793" s="178"/>
    </row>
    <row r="794">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c r="Z794" s="178"/>
      <c r="AA794" s="178"/>
      <c r="AB794" s="178"/>
      <c r="AC794" s="178"/>
      <c r="AD794" s="178"/>
      <c r="AE794" s="178"/>
      <c r="AF794" s="178"/>
      <c r="AG794" s="178"/>
      <c r="AH794" s="178"/>
      <c r="AI794" s="178"/>
      <c r="AJ794" s="178"/>
      <c r="AK794" s="178"/>
      <c r="AL794" s="178"/>
      <c r="AM794" s="178"/>
      <c r="AN794" s="178"/>
      <c r="AO794" s="178"/>
      <c r="AP794" s="178"/>
      <c r="AQ794" s="178"/>
      <c r="AR794" s="178"/>
      <c r="AS794" s="178"/>
      <c r="AT794" s="178"/>
      <c r="AU794" s="178"/>
      <c r="AV794" s="178"/>
      <c r="AW794" s="178"/>
    </row>
    <row r="795">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c r="Z795" s="178"/>
      <c r="AA795" s="178"/>
      <c r="AB795" s="178"/>
      <c r="AC795" s="178"/>
      <c r="AD795" s="178"/>
      <c r="AE795" s="178"/>
      <c r="AF795" s="178"/>
      <c r="AG795" s="178"/>
      <c r="AH795" s="178"/>
      <c r="AI795" s="178"/>
      <c r="AJ795" s="178"/>
      <c r="AK795" s="178"/>
      <c r="AL795" s="178"/>
      <c r="AM795" s="178"/>
      <c r="AN795" s="178"/>
      <c r="AO795" s="178"/>
      <c r="AP795" s="178"/>
      <c r="AQ795" s="178"/>
      <c r="AR795" s="178"/>
      <c r="AS795" s="178"/>
      <c r="AT795" s="178"/>
      <c r="AU795" s="178"/>
      <c r="AV795" s="178"/>
      <c r="AW795" s="178"/>
    </row>
    <row r="796">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c r="Z796" s="178"/>
      <c r="AA796" s="178"/>
      <c r="AB796" s="178"/>
      <c r="AC796" s="178"/>
      <c r="AD796" s="178"/>
      <c r="AE796" s="178"/>
      <c r="AF796" s="178"/>
      <c r="AG796" s="178"/>
      <c r="AH796" s="178"/>
      <c r="AI796" s="178"/>
      <c r="AJ796" s="178"/>
      <c r="AK796" s="178"/>
      <c r="AL796" s="178"/>
      <c r="AM796" s="178"/>
      <c r="AN796" s="178"/>
      <c r="AO796" s="178"/>
      <c r="AP796" s="178"/>
      <c r="AQ796" s="178"/>
      <c r="AR796" s="178"/>
      <c r="AS796" s="178"/>
      <c r="AT796" s="178"/>
      <c r="AU796" s="178"/>
      <c r="AV796" s="178"/>
      <c r="AW796" s="178"/>
    </row>
    <row r="797">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c r="Z797" s="178"/>
      <c r="AA797" s="178"/>
      <c r="AB797" s="178"/>
      <c r="AC797" s="178"/>
      <c r="AD797" s="178"/>
      <c r="AE797" s="178"/>
      <c r="AF797" s="178"/>
      <c r="AG797" s="178"/>
      <c r="AH797" s="178"/>
      <c r="AI797" s="178"/>
      <c r="AJ797" s="178"/>
      <c r="AK797" s="178"/>
      <c r="AL797" s="178"/>
      <c r="AM797" s="178"/>
      <c r="AN797" s="178"/>
      <c r="AO797" s="178"/>
      <c r="AP797" s="178"/>
      <c r="AQ797" s="178"/>
      <c r="AR797" s="178"/>
      <c r="AS797" s="178"/>
      <c r="AT797" s="178"/>
      <c r="AU797" s="178"/>
      <c r="AV797" s="178"/>
      <c r="AW797" s="178"/>
    </row>
    <row r="798">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c r="Z798" s="178"/>
      <c r="AA798" s="178"/>
      <c r="AB798" s="178"/>
      <c r="AC798" s="178"/>
      <c r="AD798" s="178"/>
      <c r="AE798" s="178"/>
      <c r="AF798" s="178"/>
      <c r="AG798" s="178"/>
      <c r="AH798" s="178"/>
      <c r="AI798" s="178"/>
      <c r="AJ798" s="178"/>
      <c r="AK798" s="178"/>
      <c r="AL798" s="178"/>
      <c r="AM798" s="178"/>
      <c r="AN798" s="178"/>
      <c r="AO798" s="178"/>
      <c r="AP798" s="178"/>
      <c r="AQ798" s="178"/>
      <c r="AR798" s="178"/>
      <c r="AS798" s="178"/>
      <c r="AT798" s="178"/>
      <c r="AU798" s="178"/>
      <c r="AV798" s="178"/>
      <c r="AW798" s="178"/>
    </row>
    <row r="799">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c r="Z799" s="178"/>
      <c r="AA799" s="178"/>
      <c r="AB799" s="178"/>
      <c r="AC799" s="178"/>
      <c r="AD799" s="178"/>
      <c r="AE799" s="178"/>
      <c r="AF799" s="178"/>
      <c r="AG799" s="178"/>
      <c r="AH799" s="178"/>
      <c r="AI799" s="178"/>
      <c r="AJ799" s="178"/>
      <c r="AK799" s="178"/>
      <c r="AL799" s="178"/>
      <c r="AM799" s="178"/>
      <c r="AN799" s="178"/>
      <c r="AO799" s="178"/>
      <c r="AP799" s="178"/>
      <c r="AQ799" s="178"/>
      <c r="AR799" s="178"/>
      <c r="AS799" s="178"/>
      <c r="AT799" s="178"/>
      <c r="AU799" s="178"/>
      <c r="AV799" s="178"/>
      <c r="AW799" s="178"/>
    </row>
    <row r="800">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c r="Z800" s="178"/>
      <c r="AA800" s="178"/>
      <c r="AB800" s="178"/>
      <c r="AC800" s="178"/>
      <c r="AD800" s="178"/>
      <c r="AE800" s="178"/>
      <c r="AF800" s="178"/>
      <c r="AG800" s="178"/>
      <c r="AH800" s="178"/>
      <c r="AI800" s="178"/>
      <c r="AJ800" s="178"/>
      <c r="AK800" s="178"/>
      <c r="AL800" s="178"/>
      <c r="AM800" s="178"/>
      <c r="AN800" s="178"/>
      <c r="AO800" s="178"/>
      <c r="AP800" s="178"/>
      <c r="AQ800" s="178"/>
      <c r="AR800" s="178"/>
      <c r="AS800" s="178"/>
      <c r="AT800" s="178"/>
      <c r="AU800" s="178"/>
      <c r="AV800" s="178"/>
      <c r="AW800" s="178"/>
    </row>
    <row r="801">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c r="Z801" s="178"/>
      <c r="AA801" s="178"/>
      <c r="AB801" s="178"/>
      <c r="AC801" s="178"/>
      <c r="AD801" s="178"/>
      <c r="AE801" s="178"/>
      <c r="AF801" s="178"/>
      <c r="AG801" s="178"/>
      <c r="AH801" s="178"/>
      <c r="AI801" s="178"/>
      <c r="AJ801" s="178"/>
      <c r="AK801" s="178"/>
      <c r="AL801" s="178"/>
      <c r="AM801" s="178"/>
      <c r="AN801" s="178"/>
      <c r="AO801" s="178"/>
      <c r="AP801" s="178"/>
      <c r="AQ801" s="178"/>
      <c r="AR801" s="178"/>
      <c r="AS801" s="178"/>
      <c r="AT801" s="178"/>
      <c r="AU801" s="178"/>
      <c r="AV801" s="178"/>
      <c r="AW801" s="178"/>
    </row>
    <row r="802">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c r="Z802" s="178"/>
      <c r="AA802" s="178"/>
      <c r="AB802" s="178"/>
      <c r="AC802" s="178"/>
      <c r="AD802" s="178"/>
      <c r="AE802" s="178"/>
      <c r="AF802" s="178"/>
      <c r="AG802" s="178"/>
      <c r="AH802" s="178"/>
      <c r="AI802" s="178"/>
      <c r="AJ802" s="178"/>
      <c r="AK802" s="178"/>
      <c r="AL802" s="178"/>
      <c r="AM802" s="178"/>
      <c r="AN802" s="178"/>
      <c r="AO802" s="178"/>
      <c r="AP802" s="178"/>
      <c r="AQ802" s="178"/>
      <c r="AR802" s="178"/>
      <c r="AS802" s="178"/>
      <c r="AT802" s="178"/>
      <c r="AU802" s="178"/>
      <c r="AV802" s="178"/>
      <c r="AW802" s="178"/>
    </row>
    <row r="803">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c r="Z803" s="178"/>
      <c r="AA803" s="178"/>
      <c r="AB803" s="178"/>
      <c r="AC803" s="178"/>
      <c r="AD803" s="178"/>
      <c r="AE803" s="178"/>
      <c r="AF803" s="178"/>
      <c r="AG803" s="178"/>
      <c r="AH803" s="178"/>
      <c r="AI803" s="178"/>
      <c r="AJ803" s="178"/>
      <c r="AK803" s="178"/>
      <c r="AL803" s="178"/>
      <c r="AM803" s="178"/>
      <c r="AN803" s="178"/>
      <c r="AO803" s="178"/>
      <c r="AP803" s="178"/>
      <c r="AQ803" s="178"/>
      <c r="AR803" s="178"/>
      <c r="AS803" s="178"/>
      <c r="AT803" s="178"/>
      <c r="AU803" s="178"/>
      <c r="AV803" s="178"/>
      <c r="AW803" s="178"/>
    </row>
    <row r="804">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c r="Z804" s="178"/>
      <c r="AA804" s="178"/>
      <c r="AB804" s="178"/>
      <c r="AC804" s="178"/>
      <c r="AD804" s="178"/>
      <c r="AE804" s="178"/>
      <c r="AF804" s="178"/>
      <c r="AG804" s="178"/>
      <c r="AH804" s="178"/>
      <c r="AI804" s="178"/>
      <c r="AJ804" s="178"/>
      <c r="AK804" s="178"/>
      <c r="AL804" s="178"/>
      <c r="AM804" s="178"/>
      <c r="AN804" s="178"/>
      <c r="AO804" s="178"/>
      <c r="AP804" s="178"/>
      <c r="AQ804" s="178"/>
      <c r="AR804" s="178"/>
      <c r="AS804" s="178"/>
      <c r="AT804" s="178"/>
      <c r="AU804" s="178"/>
      <c r="AV804" s="178"/>
      <c r="AW804" s="178"/>
    </row>
    <row r="805">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c r="Z805" s="178"/>
      <c r="AA805" s="178"/>
      <c r="AB805" s="178"/>
      <c r="AC805" s="178"/>
      <c r="AD805" s="178"/>
      <c r="AE805" s="178"/>
      <c r="AF805" s="178"/>
      <c r="AG805" s="178"/>
      <c r="AH805" s="178"/>
      <c r="AI805" s="178"/>
      <c r="AJ805" s="178"/>
      <c r="AK805" s="178"/>
      <c r="AL805" s="178"/>
      <c r="AM805" s="178"/>
      <c r="AN805" s="178"/>
      <c r="AO805" s="178"/>
      <c r="AP805" s="178"/>
      <c r="AQ805" s="178"/>
      <c r="AR805" s="178"/>
      <c r="AS805" s="178"/>
      <c r="AT805" s="178"/>
      <c r="AU805" s="178"/>
      <c r="AV805" s="178"/>
      <c r="AW805" s="178"/>
    </row>
    <row r="806">
      <c r="A806" s="178"/>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c r="Z806" s="178"/>
      <c r="AA806" s="178"/>
      <c r="AB806" s="178"/>
      <c r="AC806" s="178"/>
      <c r="AD806" s="178"/>
      <c r="AE806" s="178"/>
      <c r="AF806" s="178"/>
      <c r="AG806" s="178"/>
      <c r="AH806" s="178"/>
      <c r="AI806" s="178"/>
      <c r="AJ806" s="178"/>
      <c r="AK806" s="178"/>
      <c r="AL806" s="178"/>
      <c r="AM806" s="178"/>
      <c r="AN806" s="178"/>
      <c r="AO806" s="178"/>
      <c r="AP806" s="178"/>
      <c r="AQ806" s="178"/>
      <c r="AR806" s="178"/>
      <c r="AS806" s="178"/>
      <c r="AT806" s="178"/>
      <c r="AU806" s="178"/>
      <c r="AV806" s="178"/>
      <c r="AW806" s="178"/>
    </row>
    <row r="807">
      <c r="A807" s="178"/>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c r="Z807" s="178"/>
      <c r="AA807" s="178"/>
      <c r="AB807" s="178"/>
      <c r="AC807" s="178"/>
      <c r="AD807" s="178"/>
      <c r="AE807" s="178"/>
      <c r="AF807" s="178"/>
      <c r="AG807" s="178"/>
      <c r="AH807" s="178"/>
      <c r="AI807" s="178"/>
      <c r="AJ807" s="178"/>
      <c r="AK807" s="178"/>
      <c r="AL807" s="178"/>
      <c r="AM807" s="178"/>
      <c r="AN807" s="178"/>
      <c r="AO807" s="178"/>
      <c r="AP807" s="178"/>
      <c r="AQ807" s="178"/>
      <c r="AR807" s="178"/>
      <c r="AS807" s="178"/>
      <c r="AT807" s="178"/>
      <c r="AU807" s="178"/>
      <c r="AV807" s="178"/>
      <c r="AW807" s="178"/>
    </row>
    <row r="808">
      <c r="A808" s="178"/>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c r="Z808" s="178"/>
      <c r="AA808" s="178"/>
      <c r="AB808" s="178"/>
      <c r="AC808" s="178"/>
      <c r="AD808" s="178"/>
      <c r="AE808" s="178"/>
      <c r="AF808" s="178"/>
      <c r="AG808" s="178"/>
      <c r="AH808" s="178"/>
      <c r="AI808" s="178"/>
      <c r="AJ808" s="178"/>
      <c r="AK808" s="178"/>
      <c r="AL808" s="178"/>
      <c r="AM808" s="178"/>
      <c r="AN808" s="178"/>
      <c r="AO808" s="178"/>
      <c r="AP808" s="178"/>
      <c r="AQ808" s="178"/>
      <c r="AR808" s="178"/>
      <c r="AS808" s="178"/>
      <c r="AT808" s="178"/>
      <c r="AU808" s="178"/>
      <c r="AV808" s="178"/>
      <c r="AW808" s="178"/>
    </row>
    <row r="809">
      <c r="A809" s="178"/>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c r="Z809" s="178"/>
      <c r="AA809" s="178"/>
      <c r="AB809" s="178"/>
      <c r="AC809" s="178"/>
      <c r="AD809" s="178"/>
      <c r="AE809" s="178"/>
      <c r="AF809" s="178"/>
      <c r="AG809" s="178"/>
      <c r="AH809" s="178"/>
      <c r="AI809" s="178"/>
      <c r="AJ809" s="178"/>
      <c r="AK809" s="178"/>
      <c r="AL809" s="178"/>
      <c r="AM809" s="178"/>
      <c r="AN809" s="178"/>
      <c r="AO809" s="178"/>
      <c r="AP809" s="178"/>
      <c r="AQ809" s="178"/>
      <c r="AR809" s="178"/>
      <c r="AS809" s="178"/>
      <c r="AT809" s="178"/>
      <c r="AU809" s="178"/>
      <c r="AV809" s="178"/>
      <c r="AW809" s="178"/>
    </row>
    <row r="810">
      <c r="A810" s="178"/>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c r="Z810" s="178"/>
      <c r="AA810" s="178"/>
      <c r="AB810" s="178"/>
      <c r="AC810" s="178"/>
      <c r="AD810" s="178"/>
      <c r="AE810" s="178"/>
      <c r="AF810" s="178"/>
      <c r="AG810" s="178"/>
      <c r="AH810" s="178"/>
      <c r="AI810" s="178"/>
      <c r="AJ810" s="178"/>
      <c r="AK810" s="178"/>
      <c r="AL810" s="178"/>
      <c r="AM810" s="178"/>
      <c r="AN810" s="178"/>
      <c r="AO810" s="178"/>
      <c r="AP810" s="178"/>
      <c r="AQ810" s="178"/>
      <c r="AR810" s="178"/>
      <c r="AS810" s="178"/>
      <c r="AT810" s="178"/>
      <c r="AU810" s="178"/>
      <c r="AV810" s="178"/>
      <c r="AW810" s="178"/>
    </row>
    <row r="811">
      <c r="A811" s="178"/>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c r="Z811" s="178"/>
      <c r="AA811" s="178"/>
      <c r="AB811" s="178"/>
      <c r="AC811" s="178"/>
      <c r="AD811" s="178"/>
      <c r="AE811" s="178"/>
      <c r="AF811" s="178"/>
      <c r="AG811" s="178"/>
      <c r="AH811" s="178"/>
      <c r="AI811" s="178"/>
      <c r="AJ811" s="178"/>
      <c r="AK811" s="178"/>
      <c r="AL811" s="178"/>
      <c r="AM811" s="178"/>
      <c r="AN811" s="178"/>
      <c r="AO811" s="178"/>
      <c r="AP811" s="178"/>
      <c r="AQ811" s="178"/>
      <c r="AR811" s="178"/>
      <c r="AS811" s="178"/>
      <c r="AT811" s="178"/>
      <c r="AU811" s="178"/>
      <c r="AV811" s="178"/>
      <c r="AW811" s="178"/>
    </row>
    <row r="812">
      <c r="A812" s="178"/>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c r="Z812" s="178"/>
      <c r="AA812" s="178"/>
      <c r="AB812" s="178"/>
      <c r="AC812" s="178"/>
      <c r="AD812" s="178"/>
      <c r="AE812" s="178"/>
      <c r="AF812" s="178"/>
      <c r="AG812" s="178"/>
      <c r="AH812" s="178"/>
      <c r="AI812" s="178"/>
      <c r="AJ812" s="178"/>
      <c r="AK812" s="178"/>
      <c r="AL812" s="178"/>
      <c r="AM812" s="178"/>
      <c r="AN812" s="178"/>
      <c r="AO812" s="178"/>
      <c r="AP812" s="178"/>
      <c r="AQ812" s="178"/>
      <c r="AR812" s="178"/>
      <c r="AS812" s="178"/>
      <c r="AT812" s="178"/>
      <c r="AU812" s="178"/>
      <c r="AV812" s="178"/>
      <c r="AW812" s="178"/>
    </row>
    <row r="813">
      <c r="A813" s="178"/>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c r="Z813" s="178"/>
      <c r="AA813" s="178"/>
      <c r="AB813" s="178"/>
      <c r="AC813" s="178"/>
      <c r="AD813" s="178"/>
      <c r="AE813" s="178"/>
      <c r="AF813" s="178"/>
      <c r="AG813" s="178"/>
      <c r="AH813" s="178"/>
      <c r="AI813" s="178"/>
      <c r="AJ813" s="178"/>
      <c r="AK813" s="178"/>
      <c r="AL813" s="178"/>
      <c r="AM813" s="178"/>
      <c r="AN813" s="178"/>
      <c r="AO813" s="178"/>
      <c r="AP813" s="178"/>
      <c r="AQ813" s="178"/>
      <c r="AR813" s="178"/>
      <c r="AS813" s="178"/>
      <c r="AT813" s="178"/>
      <c r="AU813" s="178"/>
      <c r="AV813" s="178"/>
      <c r="AW813" s="178"/>
    </row>
    <row r="814">
      <c r="A814" s="178"/>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c r="Z814" s="178"/>
      <c r="AA814" s="178"/>
      <c r="AB814" s="178"/>
      <c r="AC814" s="178"/>
      <c r="AD814" s="178"/>
      <c r="AE814" s="178"/>
      <c r="AF814" s="178"/>
      <c r="AG814" s="178"/>
      <c r="AH814" s="178"/>
      <c r="AI814" s="178"/>
      <c r="AJ814" s="178"/>
      <c r="AK814" s="178"/>
      <c r="AL814" s="178"/>
      <c r="AM814" s="178"/>
      <c r="AN814" s="178"/>
      <c r="AO814" s="178"/>
      <c r="AP814" s="178"/>
      <c r="AQ814" s="178"/>
      <c r="AR814" s="178"/>
      <c r="AS814" s="178"/>
      <c r="AT814" s="178"/>
      <c r="AU814" s="178"/>
      <c r="AV814" s="178"/>
      <c r="AW814" s="178"/>
    </row>
    <row r="815">
      <c r="A815" s="178"/>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c r="Z815" s="178"/>
      <c r="AA815" s="178"/>
      <c r="AB815" s="178"/>
      <c r="AC815" s="178"/>
      <c r="AD815" s="178"/>
      <c r="AE815" s="178"/>
      <c r="AF815" s="178"/>
      <c r="AG815" s="178"/>
      <c r="AH815" s="178"/>
      <c r="AI815" s="178"/>
      <c r="AJ815" s="178"/>
      <c r="AK815" s="178"/>
      <c r="AL815" s="178"/>
      <c r="AM815" s="178"/>
      <c r="AN815" s="178"/>
      <c r="AO815" s="178"/>
      <c r="AP815" s="178"/>
      <c r="AQ815" s="178"/>
      <c r="AR815" s="178"/>
      <c r="AS815" s="178"/>
      <c r="AT815" s="178"/>
      <c r="AU815" s="178"/>
      <c r="AV815" s="178"/>
      <c r="AW815" s="178"/>
    </row>
    <row r="816">
      <c r="A816" s="178"/>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c r="Z816" s="178"/>
      <c r="AA816" s="178"/>
      <c r="AB816" s="178"/>
      <c r="AC816" s="178"/>
      <c r="AD816" s="178"/>
      <c r="AE816" s="178"/>
      <c r="AF816" s="178"/>
      <c r="AG816" s="178"/>
      <c r="AH816" s="178"/>
      <c r="AI816" s="178"/>
      <c r="AJ816" s="178"/>
      <c r="AK816" s="178"/>
      <c r="AL816" s="178"/>
      <c r="AM816" s="178"/>
      <c r="AN816" s="178"/>
      <c r="AO816" s="178"/>
      <c r="AP816" s="178"/>
      <c r="AQ816" s="178"/>
      <c r="AR816" s="178"/>
      <c r="AS816" s="178"/>
      <c r="AT816" s="178"/>
      <c r="AU816" s="178"/>
      <c r="AV816" s="178"/>
      <c r="AW816" s="178"/>
    </row>
    <row r="817">
      <c r="A817" s="178"/>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c r="Z817" s="178"/>
      <c r="AA817" s="178"/>
      <c r="AB817" s="178"/>
      <c r="AC817" s="178"/>
      <c r="AD817" s="178"/>
      <c r="AE817" s="178"/>
      <c r="AF817" s="178"/>
      <c r="AG817" s="178"/>
      <c r="AH817" s="178"/>
      <c r="AI817" s="178"/>
      <c r="AJ817" s="178"/>
      <c r="AK817" s="178"/>
      <c r="AL817" s="178"/>
      <c r="AM817" s="178"/>
      <c r="AN817" s="178"/>
      <c r="AO817" s="178"/>
      <c r="AP817" s="178"/>
      <c r="AQ817" s="178"/>
      <c r="AR817" s="178"/>
      <c r="AS817" s="178"/>
      <c r="AT817" s="178"/>
      <c r="AU817" s="178"/>
      <c r="AV817" s="178"/>
      <c r="AW817" s="178"/>
    </row>
    <row r="818">
      <c r="A818" s="178"/>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c r="Z818" s="178"/>
      <c r="AA818" s="178"/>
      <c r="AB818" s="178"/>
      <c r="AC818" s="178"/>
      <c r="AD818" s="178"/>
      <c r="AE818" s="178"/>
      <c r="AF818" s="178"/>
      <c r="AG818" s="178"/>
      <c r="AH818" s="178"/>
      <c r="AI818" s="178"/>
      <c r="AJ818" s="178"/>
      <c r="AK818" s="178"/>
      <c r="AL818" s="178"/>
      <c r="AM818" s="178"/>
      <c r="AN818" s="178"/>
      <c r="AO818" s="178"/>
      <c r="AP818" s="178"/>
      <c r="AQ818" s="178"/>
      <c r="AR818" s="178"/>
      <c r="AS818" s="178"/>
      <c r="AT818" s="178"/>
      <c r="AU818" s="178"/>
      <c r="AV818" s="178"/>
      <c r="AW818" s="178"/>
    </row>
    <row r="819">
      <c r="A819" s="178"/>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c r="Z819" s="178"/>
      <c r="AA819" s="178"/>
      <c r="AB819" s="178"/>
      <c r="AC819" s="178"/>
      <c r="AD819" s="178"/>
      <c r="AE819" s="178"/>
      <c r="AF819" s="178"/>
      <c r="AG819" s="178"/>
      <c r="AH819" s="178"/>
      <c r="AI819" s="178"/>
      <c r="AJ819" s="178"/>
      <c r="AK819" s="178"/>
      <c r="AL819" s="178"/>
      <c r="AM819" s="178"/>
      <c r="AN819" s="178"/>
      <c r="AO819" s="178"/>
      <c r="AP819" s="178"/>
      <c r="AQ819" s="178"/>
      <c r="AR819" s="178"/>
      <c r="AS819" s="178"/>
      <c r="AT819" s="178"/>
      <c r="AU819" s="178"/>
      <c r="AV819" s="178"/>
      <c r="AW819" s="178"/>
    </row>
    <row r="820">
      <c r="A820" s="178"/>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c r="Z820" s="178"/>
      <c r="AA820" s="178"/>
      <c r="AB820" s="178"/>
      <c r="AC820" s="178"/>
      <c r="AD820" s="178"/>
      <c r="AE820" s="178"/>
      <c r="AF820" s="178"/>
      <c r="AG820" s="178"/>
      <c r="AH820" s="178"/>
      <c r="AI820" s="178"/>
      <c r="AJ820" s="178"/>
      <c r="AK820" s="178"/>
      <c r="AL820" s="178"/>
      <c r="AM820" s="178"/>
      <c r="AN820" s="178"/>
      <c r="AO820" s="178"/>
      <c r="AP820" s="178"/>
      <c r="AQ820" s="178"/>
      <c r="AR820" s="178"/>
      <c r="AS820" s="178"/>
      <c r="AT820" s="178"/>
      <c r="AU820" s="178"/>
      <c r="AV820" s="178"/>
      <c r="AW820" s="178"/>
    </row>
    <row r="821">
      <c r="A821" s="178"/>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c r="Z821" s="178"/>
      <c r="AA821" s="178"/>
      <c r="AB821" s="178"/>
      <c r="AC821" s="178"/>
      <c r="AD821" s="178"/>
      <c r="AE821" s="178"/>
      <c r="AF821" s="178"/>
      <c r="AG821" s="178"/>
      <c r="AH821" s="178"/>
      <c r="AI821" s="178"/>
      <c r="AJ821" s="178"/>
      <c r="AK821" s="178"/>
      <c r="AL821" s="178"/>
      <c r="AM821" s="178"/>
      <c r="AN821" s="178"/>
      <c r="AO821" s="178"/>
      <c r="AP821" s="178"/>
      <c r="AQ821" s="178"/>
      <c r="AR821" s="178"/>
      <c r="AS821" s="178"/>
      <c r="AT821" s="178"/>
      <c r="AU821" s="178"/>
      <c r="AV821" s="178"/>
      <c r="AW821" s="178"/>
    </row>
    <row r="822">
      <c r="A822" s="178"/>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c r="Z822" s="178"/>
      <c r="AA822" s="178"/>
      <c r="AB822" s="178"/>
      <c r="AC822" s="178"/>
      <c r="AD822" s="178"/>
      <c r="AE822" s="178"/>
      <c r="AF822" s="178"/>
      <c r="AG822" s="178"/>
      <c r="AH822" s="178"/>
      <c r="AI822" s="178"/>
      <c r="AJ822" s="178"/>
      <c r="AK822" s="178"/>
      <c r="AL822" s="178"/>
      <c r="AM822" s="178"/>
      <c r="AN822" s="178"/>
      <c r="AO822" s="178"/>
      <c r="AP822" s="178"/>
      <c r="AQ822" s="178"/>
      <c r="AR822" s="178"/>
      <c r="AS822" s="178"/>
      <c r="AT822" s="178"/>
      <c r="AU822" s="178"/>
      <c r="AV822" s="178"/>
      <c r="AW822" s="178"/>
    </row>
    <row r="823">
      <c r="A823" s="178"/>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c r="Z823" s="178"/>
      <c r="AA823" s="178"/>
      <c r="AB823" s="178"/>
      <c r="AC823" s="178"/>
      <c r="AD823" s="178"/>
      <c r="AE823" s="178"/>
      <c r="AF823" s="178"/>
      <c r="AG823" s="178"/>
      <c r="AH823" s="178"/>
      <c r="AI823" s="178"/>
      <c r="AJ823" s="178"/>
      <c r="AK823" s="178"/>
      <c r="AL823" s="178"/>
      <c r="AM823" s="178"/>
      <c r="AN823" s="178"/>
      <c r="AO823" s="178"/>
      <c r="AP823" s="178"/>
      <c r="AQ823" s="178"/>
      <c r="AR823" s="178"/>
      <c r="AS823" s="178"/>
      <c r="AT823" s="178"/>
      <c r="AU823" s="178"/>
      <c r="AV823" s="178"/>
      <c r="AW823" s="178"/>
    </row>
    <row r="824">
      <c r="A824" s="178"/>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c r="Z824" s="178"/>
      <c r="AA824" s="178"/>
      <c r="AB824" s="178"/>
      <c r="AC824" s="178"/>
      <c r="AD824" s="178"/>
      <c r="AE824" s="178"/>
      <c r="AF824" s="178"/>
      <c r="AG824" s="178"/>
      <c r="AH824" s="178"/>
      <c r="AI824" s="178"/>
      <c r="AJ824" s="178"/>
      <c r="AK824" s="178"/>
      <c r="AL824" s="178"/>
      <c r="AM824" s="178"/>
      <c r="AN824" s="178"/>
      <c r="AO824" s="178"/>
      <c r="AP824" s="178"/>
      <c r="AQ824" s="178"/>
      <c r="AR824" s="178"/>
      <c r="AS824" s="178"/>
      <c r="AT824" s="178"/>
      <c r="AU824" s="178"/>
      <c r="AV824" s="178"/>
      <c r="AW824" s="178"/>
    </row>
    <row r="825">
      <c r="A825" s="178"/>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c r="Z825" s="178"/>
      <c r="AA825" s="178"/>
      <c r="AB825" s="178"/>
      <c r="AC825" s="178"/>
      <c r="AD825" s="178"/>
      <c r="AE825" s="178"/>
      <c r="AF825" s="178"/>
      <c r="AG825" s="178"/>
      <c r="AH825" s="178"/>
      <c r="AI825" s="178"/>
      <c r="AJ825" s="178"/>
      <c r="AK825" s="178"/>
      <c r="AL825" s="178"/>
      <c r="AM825" s="178"/>
      <c r="AN825" s="178"/>
      <c r="AO825" s="178"/>
      <c r="AP825" s="178"/>
      <c r="AQ825" s="178"/>
      <c r="AR825" s="178"/>
      <c r="AS825" s="178"/>
      <c r="AT825" s="178"/>
      <c r="AU825" s="178"/>
      <c r="AV825" s="178"/>
      <c r="AW825" s="178"/>
    </row>
    <row r="826">
      <c r="A826" s="178"/>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c r="Z826" s="178"/>
      <c r="AA826" s="178"/>
      <c r="AB826" s="178"/>
      <c r="AC826" s="178"/>
      <c r="AD826" s="178"/>
      <c r="AE826" s="178"/>
      <c r="AF826" s="178"/>
      <c r="AG826" s="178"/>
      <c r="AH826" s="178"/>
      <c r="AI826" s="178"/>
      <c r="AJ826" s="178"/>
      <c r="AK826" s="178"/>
      <c r="AL826" s="178"/>
      <c r="AM826" s="178"/>
      <c r="AN826" s="178"/>
      <c r="AO826" s="178"/>
      <c r="AP826" s="178"/>
      <c r="AQ826" s="178"/>
      <c r="AR826" s="178"/>
      <c r="AS826" s="178"/>
      <c r="AT826" s="178"/>
      <c r="AU826" s="178"/>
      <c r="AV826" s="178"/>
      <c r="AW826" s="178"/>
    </row>
    <row r="827">
      <c r="A827" s="178"/>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c r="Z827" s="178"/>
      <c r="AA827" s="178"/>
      <c r="AB827" s="178"/>
      <c r="AC827" s="178"/>
      <c r="AD827" s="178"/>
      <c r="AE827" s="178"/>
      <c r="AF827" s="178"/>
      <c r="AG827" s="178"/>
      <c r="AH827" s="178"/>
      <c r="AI827" s="178"/>
      <c r="AJ827" s="178"/>
      <c r="AK827" s="178"/>
      <c r="AL827" s="178"/>
      <c r="AM827" s="178"/>
      <c r="AN827" s="178"/>
      <c r="AO827" s="178"/>
      <c r="AP827" s="178"/>
      <c r="AQ827" s="178"/>
      <c r="AR827" s="178"/>
      <c r="AS827" s="178"/>
      <c r="AT827" s="178"/>
      <c r="AU827" s="178"/>
      <c r="AV827" s="178"/>
      <c r="AW827" s="178"/>
    </row>
    <row r="828">
      <c r="A828" s="178"/>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c r="Z828" s="178"/>
      <c r="AA828" s="178"/>
      <c r="AB828" s="178"/>
      <c r="AC828" s="178"/>
      <c r="AD828" s="178"/>
      <c r="AE828" s="178"/>
      <c r="AF828" s="178"/>
      <c r="AG828" s="178"/>
      <c r="AH828" s="178"/>
      <c r="AI828" s="178"/>
      <c r="AJ828" s="178"/>
      <c r="AK828" s="178"/>
      <c r="AL828" s="178"/>
      <c r="AM828" s="178"/>
      <c r="AN828" s="178"/>
      <c r="AO828" s="178"/>
      <c r="AP828" s="178"/>
      <c r="AQ828" s="178"/>
      <c r="AR828" s="178"/>
      <c r="AS828" s="178"/>
      <c r="AT828" s="178"/>
      <c r="AU828" s="178"/>
      <c r="AV828" s="178"/>
      <c r="AW828" s="178"/>
    </row>
    <row r="829">
      <c r="A829" s="178"/>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c r="Z829" s="178"/>
      <c r="AA829" s="178"/>
      <c r="AB829" s="178"/>
      <c r="AC829" s="178"/>
      <c r="AD829" s="178"/>
      <c r="AE829" s="178"/>
      <c r="AF829" s="178"/>
      <c r="AG829" s="178"/>
      <c r="AH829" s="178"/>
      <c r="AI829" s="178"/>
      <c r="AJ829" s="178"/>
      <c r="AK829" s="178"/>
      <c r="AL829" s="178"/>
      <c r="AM829" s="178"/>
      <c r="AN829" s="178"/>
      <c r="AO829" s="178"/>
      <c r="AP829" s="178"/>
      <c r="AQ829" s="178"/>
      <c r="AR829" s="178"/>
      <c r="AS829" s="178"/>
      <c r="AT829" s="178"/>
      <c r="AU829" s="178"/>
      <c r="AV829" s="178"/>
      <c r="AW829" s="178"/>
    </row>
    <row r="830">
      <c r="A830" s="178"/>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c r="Z830" s="178"/>
      <c r="AA830" s="178"/>
      <c r="AB830" s="178"/>
      <c r="AC830" s="178"/>
      <c r="AD830" s="178"/>
      <c r="AE830" s="178"/>
      <c r="AF830" s="178"/>
      <c r="AG830" s="178"/>
      <c r="AH830" s="178"/>
      <c r="AI830" s="178"/>
      <c r="AJ830" s="178"/>
      <c r="AK830" s="178"/>
      <c r="AL830" s="178"/>
      <c r="AM830" s="178"/>
      <c r="AN830" s="178"/>
      <c r="AO830" s="178"/>
      <c r="AP830" s="178"/>
      <c r="AQ830" s="178"/>
      <c r="AR830" s="178"/>
      <c r="AS830" s="178"/>
      <c r="AT830" s="178"/>
      <c r="AU830" s="178"/>
      <c r="AV830" s="178"/>
      <c r="AW830" s="178"/>
    </row>
    <row r="831">
      <c r="A831" s="178"/>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c r="Z831" s="178"/>
      <c r="AA831" s="178"/>
      <c r="AB831" s="178"/>
      <c r="AC831" s="178"/>
      <c r="AD831" s="178"/>
      <c r="AE831" s="178"/>
      <c r="AF831" s="178"/>
      <c r="AG831" s="178"/>
      <c r="AH831" s="178"/>
      <c r="AI831" s="178"/>
      <c r="AJ831" s="178"/>
      <c r="AK831" s="178"/>
      <c r="AL831" s="178"/>
      <c r="AM831" s="178"/>
      <c r="AN831" s="178"/>
      <c r="AO831" s="178"/>
      <c r="AP831" s="178"/>
      <c r="AQ831" s="178"/>
      <c r="AR831" s="178"/>
      <c r="AS831" s="178"/>
      <c r="AT831" s="178"/>
      <c r="AU831" s="178"/>
      <c r="AV831" s="178"/>
      <c r="AW831" s="178"/>
    </row>
    <row r="832">
      <c r="A832" s="178"/>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c r="Z832" s="178"/>
      <c r="AA832" s="178"/>
      <c r="AB832" s="178"/>
      <c r="AC832" s="178"/>
      <c r="AD832" s="178"/>
      <c r="AE832" s="178"/>
      <c r="AF832" s="178"/>
      <c r="AG832" s="178"/>
      <c r="AH832" s="178"/>
      <c r="AI832" s="178"/>
      <c r="AJ832" s="178"/>
      <c r="AK832" s="178"/>
      <c r="AL832" s="178"/>
      <c r="AM832" s="178"/>
      <c r="AN832" s="178"/>
      <c r="AO832" s="178"/>
      <c r="AP832" s="178"/>
      <c r="AQ832" s="178"/>
      <c r="AR832" s="178"/>
      <c r="AS832" s="178"/>
      <c r="AT832" s="178"/>
      <c r="AU832" s="178"/>
      <c r="AV832" s="178"/>
      <c r="AW832" s="178"/>
    </row>
    <row r="833">
      <c r="A833" s="178"/>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c r="Z833" s="178"/>
      <c r="AA833" s="178"/>
      <c r="AB833" s="178"/>
      <c r="AC833" s="178"/>
      <c r="AD833" s="178"/>
      <c r="AE833" s="178"/>
      <c r="AF833" s="178"/>
      <c r="AG833" s="178"/>
      <c r="AH833" s="178"/>
      <c r="AI833" s="178"/>
      <c r="AJ833" s="178"/>
      <c r="AK833" s="178"/>
      <c r="AL833" s="178"/>
      <c r="AM833" s="178"/>
      <c r="AN833" s="178"/>
      <c r="AO833" s="178"/>
      <c r="AP833" s="178"/>
      <c r="AQ833" s="178"/>
      <c r="AR833" s="178"/>
      <c r="AS833" s="178"/>
      <c r="AT833" s="178"/>
      <c r="AU833" s="178"/>
      <c r="AV833" s="178"/>
      <c r="AW833" s="178"/>
    </row>
    <row r="834">
      <c r="A834" s="178"/>
      <c r="B834" s="178"/>
      <c r="C834" s="178"/>
      <c r="D834" s="178"/>
      <c r="E834" s="178"/>
      <c r="F834" s="178"/>
      <c r="G834" s="178"/>
      <c r="H834" s="178"/>
      <c r="I834" s="178"/>
      <c r="J834" s="178"/>
      <c r="K834" s="178"/>
      <c r="L834" s="178"/>
      <c r="M834" s="178"/>
      <c r="N834" s="178"/>
      <c r="O834" s="178"/>
      <c r="P834" s="178"/>
      <c r="Q834" s="178"/>
      <c r="R834" s="178"/>
      <c r="S834" s="178"/>
      <c r="T834" s="178"/>
      <c r="U834" s="178"/>
      <c r="V834" s="178"/>
      <c r="W834" s="178"/>
      <c r="X834" s="178"/>
      <c r="Y834" s="178"/>
      <c r="Z834" s="178"/>
      <c r="AA834" s="178"/>
      <c r="AB834" s="178"/>
      <c r="AC834" s="178"/>
      <c r="AD834" s="178"/>
      <c r="AE834" s="178"/>
      <c r="AF834" s="178"/>
      <c r="AG834" s="178"/>
      <c r="AH834" s="178"/>
      <c r="AI834" s="178"/>
      <c r="AJ834" s="178"/>
      <c r="AK834" s="178"/>
      <c r="AL834" s="178"/>
      <c r="AM834" s="178"/>
      <c r="AN834" s="178"/>
      <c r="AO834" s="178"/>
      <c r="AP834" s="178"/>
      <c r="AQ834" s="178"/>
      <c r="AR834" s="178"/>
      <c r="AS834" s="178"/>
      <c r="AT834" s="178"/>
      <c r="AU834" s="178"/>
      <c r="AV834" s="178"/>
      <c r="AW834" s="178"/>
    </row>
    <row r="835">
      <c r="A835" s="178"/>
      <c r="B835" s="178"/>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178"/>
      <c r="Y835" s="178"/>
      <c r="Z835" s="178"/>
      <c r="AA835" s="178"/>
      <c r="AB835" s="178"/>
      <c r="AC835" s="178"/>
      <c r="AD835" s="178"/>
      <c r="AE835" s="178"/>
      <c r="AF835" s="178"/>
      <c r="AG835" s="178"/>
      <c r="AH835" s="178"/>
      <c r="AI835" s="178"/>
      <c r="AJ835" s="178"/>
      <c r="AK835" s="178"/>
      <c r="AL835" s="178"/>
      <c r="AM835" s="178"/>
      <c r="AN835" s="178"/>
      <c r="AO835" s="178"/>
      <c r="AP835" s="178"/>
      <c r="AQ835" s="178"/>
      <c r="AR835" s="178"/>
      <c r="AS835" s="178"/>
      <c r="AT835" s="178"/>
      <c r="AU835" s="178"/>
      <c r="AV835" s="178"/>
      <c r="AW835" s="178"/>
    </row>
    <row r="836">
      <c r="A836" s="178"/>
      <c r="B836" s="178"/>
      <c r="C836" s="178"/>
      <c r="D836" s="178"/>
      <c r="E836" s="178"/>
      <c r="F836" s="178"/>
      <c r="G836" s="178"/>
      <c r="H836" s="178"/>
      <c r="I836" s="178"/>
      <c r="J836" s="178"/>
      <c r="K836" s="178"/>
      <c r="L836" s="178"/>
      <c r="M836" s="178"/>
      <c r="N836" s="178"/>
      <c r="O836" s="178"/>
      <c r="P836" s="178"/>
      <c r="Q836" s="178"/>
      <c r="R836" s="178"/>
      <c r="S836" s="178"/>
      <c r="T836" s="178"/>
      <c r="U836" s="178"/>
      <c r="V836" s="178"/>
      <c r="W836" s="178"/>
      <c r="X836" s="178"/>
      <c r="Y836" s="178"/>
      <c r="Z836" s="178"/>
      <c r="AA836" s="178"/>
      <c r="AB836" s="178"/>
      <c r="AC836" s="178"/>
      <c r="AD836" s="178"/>
      <c r="AE836" s="178"/>
      <c r="AF836" s="178"/>
      <c r="AG836" s="178"/>
      <c r="AH836" s="178"/>
      <c r="AI836" s="178"/>
      <c r="AJ836" s="178"/>
      <c r="AK836" s="178"/>
      <c r="AL836" s="178"/>
      <c r="AM836" s="178"/>
      <c r="AN836" s="178"/>
      <c r="AO836" s="178"/>
      <c r="AP836" s="178"/>
      <c r="AQ836" s="178"/>
      <c r="AR836" s="178"/>
      <c r="AS836" s="178"/>
      <c r="AT836" s="178"/>
      <c r="AU836" s="178"/>
      <c r="AV836" s="178"/>
      <c r="AW836" s="178"/>
    </row>
    <row r="837">
      <c r="A837" s="178"/>
      <c r="B837" s="178"/>
      <c r="C837" s="178"/>
      <c r="D837" s="178"/>
      <c r="E837" s="178"/>
      <c r="F837" s="178"/>
      <c r="G837" s="178"/>
      <c r="H837" s="178"/>
      <c r="I837" s="178"/>
      <c r="J837" s="178"/>
      <c r="K837" s="178"/>
      <c r="L837" s="178"/>
      <c r="M837" s="178"/>
      <c r="N837" s="178"/>
      <c r="O837" s="178"/>
      <c r="P837" s="178"/>
      <c r="Q837" s="178"/>
      <c r="R837" s="178"/>
      <c r="S837" s="178"/>
      <c r="T837" s="178"/>
      <c r="U837" s="178"/>
      <c r="V837" s="178"/>
      <c r="W837" s="178"/>
      <c r="X837" s="178"/>
      <c r="Y837" s="178"/>
      <c r="Z837" s="178"/>
      <c r="AA837" s="178"/>
      <c r="AB837" s="178"/>
      <c r="AC837" s="178"/>
      <c r="AD837" s="178"/>
      <c r="AE837" s="178"/>
      <c r="AF837" s="178"/>
      <c r="AG837" s="178"/>
      <c r="AH837" s="178"/>
      <c r="AI837" s="178"/>
      <c r="AJ837" s="178"/>
      <c r="AK837" s="178"/>
      <c r="AL837" s="178"/>
      <c r="AM837" s="178"/>
      <c r="AN837" s="178"/>
      <c r="AO837" s="178"/>
      <c r="AP837" s="178"/>
      <c r="AQ837" s="178"/>
      <c r="AR837" s="178"/>
      <c r="AS837" s="178"/>
      <c r="AT837" s="178"/>
      <c r="AU837" s="178"/>
      <c r="AV837" s="178"/>
      <c r="AW837" s="178"/>
    </row>
    <row r="838">
      <c r="A838" s="178"/>
      <c r="B838" s="178"/>
      <c r="C838" s="178"/>
      <c r="D838" s="178"/>
      <c r="E838" s="178"/>
      <c r="F838" s="178"/>
      <c r="G838" s="178"/>
      <c r="H838" s="178"/>
      <c r="I838" s="178"/>
      <c r="J838" s="178"/>
      <c r="K838" s="178"/>
      <c r="L838" s="178"/>
      <c r="M838" s="178"/>
      <c r="N838" s="178"/>
      <c r="O838" s="178"/>
      <c r="P838" s="178"/>
      <c r="Q838" s="178"/>
      <c r="R838" s="178"/>
      <c r="S838" s="178"/>
      <c r="T838" s="178"/>
      <c r="U838" s="178"/>
      <c r="V838" s="178"/>
      <c r="W838" s="178"/>
      <c r="X838" s="178"/>
      <c r="Y838" s="178"/>
      <c r="Z838" s="178"/>
      <c r="AA838" s="178"/>
      <c r="AB838" s="178"/>
      <c r="AC838" s="178"/>
      <c r="AD838" s="178"/>
      <c r="AE838" s="178"/>
      <c r="AF838" s="178"/>
      <c r="AG838" s="178"/>
      <c r="AH838" s="178"/>
      <c r="AI838" s="178"/>
      <c r="AJ838" s="178"/>
      <c r="AK838" s="178"/>
      <c r="AL838" s="178"/>
      <c r="AM838" s="178"/>
      <c r="AN838" s="178"/>
      <c r="AO838" s="178"/>
      <c r="AP838" s="178"/>
      <c r="AQ838" s="178"/>
      <c r="AR838" s="178"/>
      <c r="AS838" s="178"/>
      <c r="AT838" s="178"/>
      <c r="AU838" s="178"/>
      <c r="AV838" s="178"/>
      <c r="AW838" s="178"/>
    </row>
    <row r="839">
      <c r="A839" s="178"/>
      <c r="B839" s="178"/>
      <c r="C839" s="178"/>
      <c r="D839" s="178"/>
      <c r="E839" s="178"/>
      <c r="F839" s="178"/>
      <c r="G839" s="178"/>
      <c r="H839" s="178"/>
      <c r="I839" s="178"/>
      <c r="J839" s="178"/>
      <c r="K839" s="178"/>
      <c r="L839" s="178"/>
      <c r="M839" s="178"/>
      <c r="N839" s="178"/>
      <c r="O839" s="178"/>
      <c r="P839" s="178"/>
      <c r="Q839" s="178"/>
      <c r="R839" s="178"/>
      <c r="S839" s="178"/>
      <c r="T839" s="178"/>
      <c r="U839" s="178"/>
      <c r="V839" s="178"/>
      <c r="W839" s="178"/>
      <c r="X839" s="178"/>
      <c r="Y839" s="178"/>
      <c r="Z839" s="178"/>
      <c r="AA839" s="178"/>
      <c r="AB839" s="178"/>
      <c r="AC839" s="178"/>
      <c r="AD839" s="178"/>
      <c r="AE839" s="178"/>
      <c r="AF839" s="178"/>
      <c r="AG839" s="178"/>
      <c r="AH839" s="178"/>
      <c r="AI839" s="178"/>
      <c r="AJ839" s="178"/>
      <c r="AK839" s="178"/>
      <c r="AL839" s="178"/>
      <c r="AM839" s="178"/>
      <c r="AN839" s="178"/>
      <c r="AO839" s="178"/>
      <c r="AP839" s="178"/>
      <c r="AQ839" s="178"/>
      <c r="AR839" s="178"/>
      <c r="AS839" s="178"/>
      <c r="AT839" s="178"/>
      <c r="AU839" s="178"/>
      <c r="AV839" s="178"/>
      <c r="AW839" s="178"/>
    </row>
    <row r="840">
      <c r="A840" s="178"/>
      <c r="B840" s="178"/>
      <c r="C840" s="178"/>
      <c r="D840" s="178"/>
      <c r="E840" s="178"/>
      <c r="F840" s="178"/>
      <c r="G840" s="178"/>
      <c r="H840" s="178"/>
      <c r="I840" s="178"/>
      <c r="J840" s="178"/>
      <c r="K840" s="178"/>
      <c r="L840" s="178"/>
      <c r="M840" s="178"/>
      <c r="N840" s="178"/>
      <c r="O840" s="178"/>
      <c r="P840" s="178"/>
      <c r="Q840" s="178"/>
      <c r="R840" s="178"/>
      <c r="S840" s="178"/>
      <c r="T840" s="178"/>
      <c r="U840" s="178"/>
      <c r="V840" s="178"/>
      <c r="W840" s="178"/>
      <c r="X840" s="178"/>
      <c r="Y840" s="178"/>
      <c r="Z840" s="178"/>
      <c r="AA840" s="178"/>
      <c r="AB840" s="178"/>
      <c r="AC840" s="178"/>
      <c r="AD840" s="178"/>
      <c r="AE840" s="178"/>
      <c r="AF840" s="178"/>
      <c r="AG840" s="178"/>
      <c r="AH840" s="178"/>
      <c r="AI840" s="178"/>
      <c r="AJ840" s="178"/>
      <c r="AK840" s="178"/>
      <c r="AL840" s="178"/>
      <c r="AM840" s="178"/>
      <c r="AN840" s="178"/>
      <c r="AO840" s="178"/>
      <c r="AP840" s="178"/>
      <c r="AQ840" s="178"/>
      <c r="AR840" s="178"/>
      <c r="AS840" s="178"/>
      <c r="AT840" s="178"/>
      <c r="AU840" s="178"/>
      <c r="AV840" s="178"/>
      <c r="AW840" s="178"/>
    </row>
    <row r="841">
      <c r="A841" s="178"/>
      <c r="B841" s="178"/>
      <c r="C841" s="178"/>
      <c r="D841" s="178"/>
      <c r="E841" s="178"/>
      <c r="F841" s="178"/>
      <c r="G841" s="178"/>
      <c r="H841" s="178"/>
      <c r="I841" s="178"/>
      <c r="J841" s="178"/>
      <c r="K841" s="178"/>
      <c r="L841" s="178"/>
      <c r="M841" s="178"/>
      <c r="N841" s="178"/>
      <c r="O841" s="178"/>
      <c r="P841" s="178"/>
      <c r="Q841" s="178"/>
      <c r="R841" s="178"/>
      <c r="S841" s="178"/>
      <c r="T841" s="178"/>
      <c r="U841" s="178"/>
      <c r="V841" s="178"/>
      <c r="W841" s="178"/>
      <c r="X841" s="178"/>
      <c r="Y841" s="178"/>
      <c r="Z841" s="178"/>
      <c r="AA841" s="178"/>
      <c r="AB841" s="178"/>
      <c r="AC841" s="178"/>
      <c r="AD841" s="178"/>
      <c r="AE841" s="178"/>
      <c r="AF841" s="178"/>
      <c r="AG841" s="178"/>
      <c r="AH841" s="178"/>
      <c r="AI841" s="178"/>
      <c r="AJ841" s="178"/>
      <c r="AK841" s="178"/>
      <c r="AL841" s="178"/>
      <c r="AM841" s="178"/>
      <c r="AN841" s="178"/>
      <c r="AO841" s="178"/>
      <c r="AP841" s="178"/>
      <c r="AQ841" s="178"/>
      <c r="AR841" s="178"/>
      <c r="AS841" s="178"/>
      <c r="AT841" s="178"/>
      <c r="AU841" s="178"/>
      <c r="AV841" s="178"/>
      <c r="AW841" s="178"/>
    </row>
    <row r="842">
      <c r="A842" s="178"/>
      <c r="B842" s="178"/>
      <c r="C842" s="178"/>
      <c r="D842" s="178"/>
      <c r="E842" s="178"/>
      <c r="F842" s="178"/>
      <c r="G842" s="178"/>
      <c r="H842" s="178"/>
      <c r="I842" s="178"/>
      <c r="J842" s="178"/>
      <c r="K842" s="178"/>
      <c r="L842" s="178"/>
      <c r="M842" s="178"/>
      <c r="N842" s="178"/>
      <c r="O842" s="178"/>
      <c r="P842" s="178"/>
      <c r="Q842" s="178"/>
      <c r="R842" s="178"/>
      <c r="S842" s="178"/>
      <c r="T842" s="178"/>
      <c r="U842" s="178"/>
      <c r="V842" s="178"/>
      <c r="W842" s="178"/>
      <c r="X842" s="178"/>
      <c r="Y842" s="178"/>
      <c r="Z842" s="178"/>
      <c r="AA842" s="178"/>
      <c r="AB842" s="178"/>
      <c r="AC842" s="178"/>
      <c r="AD842" s="178"/>
      <c r="AE842" s="178"/>
      <c r="AF842" s="178"/>
      <c r="AG842" s="178"/>
      <c r="AH842" s="178"/>
      <c r="AI842" s="178"/>
      <c r="AJ842" s="178"/>
      <c r="AK842" s="178"/>
      <c r="AL842" s="178"/>
      <c r="AM842" s="178"/>
      <c r="AN842" s="178"/>
      <c r="AO842" s="178"/>
      <c r="AP842" s="178"/>
      <c r="AQ842" s="178"/>
      <c r="AR842" s="178"/>
      <c r="AS842" s="178"/>
      <c r="AT842" s="178"/>
      <c r="AU842" s="178"/>
      <c r="AV842" s="178"/>
      <c r="AW842" s="178"/>
    </row>
    <row r="843">
      <c r="A843" s="178"/>
      <c r="B843" s="178"/>
      <c r="C843" s="178"/>
      <c r="D843" s="178"/>
      <c r="E843" s="178"/>
      <c r="F843" s="178"/>
      <c r="G843" s="178"/>
      <c r="H843" s="178"/>
      <c r="I843" s="178"/>
      <c r="J843" s="178"/>
      <c r="K843" s="178"/>
      <c r="L843" s="178"/>
      <c r="M843" s="178"/>
      <c r="N843" s="178"/>
      <c r="O843" s="178"/>
      <c r="P843" s="178"/>
      <c r="Q843" s="178"/>
      <c r="R843" s="178"/>
      <c r="S843" s="178"/>
      <c r="T843" s="178"/>
      <c r="U843" s="178"/>
      <c r="V843" s="178"/>
      <c r="W843" s="178"/>
      <c r="X843" s="178"/>
      <c r="Y843" s="178"/>
      <c r="Z843" s="178"/>
      <c r="AA843" s="178"/>
      <c r="AB843" s="178"/>
      <c r="AC843" s="178"/>
      <c r="AD843" s="178"/>
      <c r="AE843" s="178"/>
      <c r="AF843" s="178"/>
      <c r="AG843" s="178"/>
      <c r="AH843" s="178"/>
      <c r="AI843" s="178"/>
      <c r="AJ843" s="178"/>
      <c r="AK843" s="178"/>
      <c r="AL843" s="178"/>
      <c r="AM843" s="178"/>
      <c r="AN843" s="178"/>
      <c r="AO843" s="178"/>
      <c r="AP843" s="178"/>
      <c r="AQ843" s="178"/>
      <c r="AR843" s="178"/>
      <c r="AS843" s="178"/>
      <c r="AT843" s="178"/>
      <c r="AU843" s="178"/>
      <c r="AV843" s="178"/>
      <c r="AW843" s="178"/>
    </row>
    <row r="844">
      <c r="A844" s="178"/>
      <c r="B844" s="178"/>
      <c r="C844" s="178"/>
      <c r="D844" s="178"/>
      <c r="E844" s="178"/>
      <c r="F844" s="178"/>
      <c r="G844" s="178"/>
      <c r="H844" s="178"/>
      <c r="I844" s="178"/>
      <c r="J844" s="178"/>
      <c r="K844" s="178"/>
      <c r="L844" s="178"/>
      <c r="M844" s="178"/>
      <c r="N844" s="178"/>
      <c r="O844" s="178"/>
      <c r="P844" s="178"/>
      <c r="Q844" s="178"/>
      <c r="R844" s="178"/>
      <c r="S844" s="178"/>
      <c r="T844" s="178"/>
      <c r="U844" s="178"/>
      <c r="V844" s="178"/>
      <c r="W844" s="178"/>
      <c r="X844" s="178"/>
      <c r="Y844" s="178"/>
      <c r="Z844" s="178"/>
      <c r="AA844" s="178"/>
      <c r="AB844" s="178"/>
      <c r="AC844" s="178"/>
      <c r="AD844" s="178"/>
      <c r="AE844" s="178"/>
      <c r="AF844" s="178"/>
      <c r="AG844" s="178"/>
      <c r="AH844" s="178"/>
      <c r="AI844" s="178"/>
      <c r="AJ844" s="178"/>
      <c r="AK844" s="178"/>
      <c r="AL844" s="178"/>
      <c r="AM844" s="178"/>
      <c r="AN844" s="178"/>
      <c r="AO844" s="178"/>
      <c r="AP844" s="178"/>
      <c r="AQ844" s="178"/>
      <c r="AR844" s="178"/>
      <c r="AS844" s="178"/>
      <c r="AT844" s="178"/>
      <c r="AU844" s="178"/>
      <c r="AV844" s="178"/>
      <c r="AW844" s="178"/>
    </row>
    <row r="845">
      <c r="A845" s="178"/>
      <c r="B845" s="178"/>
      <c r="C845" s="178"/>
      <c r="D845" s="178"/>
      <c r="E845" s="178"/>
      <c r="F845" s="178"/>
      <c r="G845" s="178"/>
      <c r="H845" s="178"/>
      <c r="I845" s="178"/>
      <c r="J845" s="178"/>
      <c r="K845" s="178"/>
      <c r="L845" s="178"/>
      <c r="M845" s="178"/>
      <c r="N845" s="178"/>
      <c r="O845" s="178"/>
      <c r="P845" s="178"/>
      <c r="Q845" s="178"/>
      <c r="R845" s="178"/>
      <c r="S845" s="178"/>
      <c r="T845" s="178"/>
      <c r="U845" s="178"/>
      <c r="V845" s="178"/>
      <c r="W845" s="178"/>
      <c r="X845" s="178"/>
      <c r="Y845" s="178"/>
      <c r="Z845" s="178"/>
      <c r="AA845" s="178"/>
      <c r="AB845" s="178"/>
      <c r="AC845" s="178"/>
      <c r="AD845" s="178"/>
      <c r="AE845" s="178"/>
      <c r="AF845" s="178"/>
      <c r="AG845" s="178"/>
      <c r="AH845" s="178"/>
      <c r="AI845" s="178"/>
      <c r="AJ845" s="178"/>
      <c r="AK845" s="178"/>
      <c r="AL845" s="178"/>
      <c r="AM845" s="178"/>
      <c r="AN845" s="178"/>
      <c r="AO845" s="178"/>
      <c r="AP845" s="178"/>
      <c r="AQ845" s="178"/>
      <c r="AR845" s="178"/>
      <c r="AS845" s="178"/>
      <c r="AT845" s="178"/>
      <c r="AU845" s="178"/>
      <c r="AV845" s="178"/>
      <c r="AW845" s="178"/>
    </row>
    <row r="846">
      <c r="A846" s="178"/>
      <c r="B846" s="178"/>
      <c r="C846" s="178"/>
      <c r="D846" s="178"/>
      <c r="E846" s="178"/>
      <c r="F846" s="178"/>
      <c r="G846" s="178"/>
      <c r="H846" s="178"/>
      <c r="I846" s="178"/>
      <c r="J846" s="178"/>
      <c r="K846" s="178"/>
      <c r="L846" s="178"/>
      <c r="M846" s="178"/>
      <c r="N846" s="178"/>
      <c r="O846" s="178"/>
      <c r="P846" s="178"/>
      <c r="Q846" s="178"/>
      <c r="R846" s="178"/>
      <c r="S846" s="178"/>
      <c r="T846" s="178"/>
      <c r="U846" s="178"/>
      <c r="V846" s="178"/>
      <c r="W846" s="178"/>
      <c r="X846" s="178"/>
      <c r="Y846" s="178"/>
      <c r="Z846" s="178"/>
      <c r="AA846" s="178"/>
      <c r="AB846" s="178"/>
      <c r="AC846" s="178"/>
      <c r="AD846" s="178"/>
      <c r="AE846" s="178"/>
      <c r="AF846" s="178"/>
      <c r="AG846" s="178"/>
      <c r="AH846" s="178"/>
      <c r="AI846" s="178"/>
      <c r="AJ846" s="178"/>
      <c r="AK846" s="178"/>
      <c r="AL846" s="178"/>
      <c r="AM846" s="178"/>
      <c r="AN846" s="178"/>
      <c r="AO846" s="178"/>
      <c r="AP846" s="178"/>
      <c r="AQ846" s="178"/>
      <c r="AR846" s="178"/>
      <c r="AS846" s="178"/>
      <c r="AT846" s="178"/>
      <c r="AU846" s="178"/>
      <c r="AV846" s="178"/>
      <c r="AW846" s="178"/>
    </row>
    <row r="847">
      <c r="A847" s="178"/>
      <c r="B847" s="178"/>
      <c r="C847" s="178"/>
      <c r="D847" s="178"/>
      <c r="E847" s="178"/>
      <c r="F847" s="178"/>
      <c r="G847" s="178"/>
      <c r="H847" s="178"/>
      <c r="I847" s="178"/>
      <c r="J847" s="178"/>
      <c r="K847" s="178"/>
      <c r="L847" s="178"/>
      <c r="M847" s="178"/>
      <c r="N847" s="178"/>
      <c r="O847" s="178"/>
      <c r="P847" s="178"/>
      <c r="Q847" s="178"/>
      <c r="R847" s="178"/>
      <c r="S847" s="178"/>
      <c r="T847" s="178"/>
      <c r="U847" s="178"/>
      <c r="V847" s="178"/>
      <c r="W847" s="178"/>
      <c r="X847" s="178"/>
      <c r="Y847" s="178"/>
      <c r="Z847" s="178"/>
      <c r="AA847" s="178"/>
      <c r="AB847" s="178"/>
      <c r="AC847" s="178"/>
      <c r="AD847" s="178"/>
      <c r="AE847" s="178"/>
      <c r="AF847" s="178"/>
      <c r="AG847" s="178"/>
      <c r="AH847" s="178"/>
      <c r="AI847" s="178"/>
      <c r="AJ847" s="178"/>
      <c r="AK847" s="178"/>
      <c r="AL847" s="178"/>
      <c r="AM847" s="178"/>
      <c r="AN847" s="178"/>
      <c r="AO847" s="178"/>
      <c r="AP847" s="178"/>
      <c r="AQ847" s="178"/>
      <c r="AR847" s="178"/>
      <c r="AS847" s="178"/>
      <c r="AT847" s="178"/>
      <c r="AU847" s="178"/>
      <c r="AV847" s="178"/>
      <c r="AW847" s="178"/>
    </row>
    <row r="848">
      <c r="A848" s="178"/>
      <c r="B848" s="178"/>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178"/>
      <c r="Y848" s="178"/>
      <c r="Z848" s="178"/>
      <c r="AA848" s="178"/>
      <c r="AB848" s="178"/>
      <c r="AC848" s="178"/>
      <c r="AD848" s="178"/>
      <c r="AE848" s="178"/>
      <c r="AF848" s="178"/>
      <c r="AG848" s="178"/>
      <c r="AH848" s="178"/>
      <c r="AI848" s="178"/>
      <c r="AJ848" s="178"/>
      <c r="AK848" s="178"/>
      <c r="AL848" s="178"/>
      <c r="AM848" s="178"/>
      <c r="AN848" s="178"/>
      <c r="AO848" s="178"/>
      <c r="AP848" s="178"/>
      <c r="AQ848" s="178"/>
      <c r="AR848" s="178"/>
      <c r="AS848" s="178"/>
      <c r="AT848" s="178"/>
      <c r="AU848" s="178"/>
      <c r="AV848" s="178"/>
      <c r="AW848" s="178"/>
    </row>
    <row r="849">
      <c r="A849" s="178"/>
      <c r="B849" s="178"/>
      <c r="C849" s="178"/>
      <c r="D849" s="178"/>
      <c r="E849" s="178"/>
      <c r="F849" s="178"/>
      <c r="G849" s="178"/>
      <c r="H849" s="178"/>
      <c r="I849" s="178"/>
      <c r="J849" s="178"/>
      <c r="K849" s="178"/>
      <c r="L849" s="178"/>
      <c r="M849" s="178"/>
      <c r="N849" s="178"/>
      <c r="O849" s="178"/>
      <c r="P849" s="178"/>
      <c r="Q849" s="178"/>
      <c r="R849" s="178"/>
      <c r="S849" s="178"/>
      <c r="T849" s="178"/>
      <c r="U849" s="178"/>
      <c r="V849" s="178"/>
      <c r="W849" s="178"/>
      <c r="X849" s="178"/>
      <c r="Y849" s="178"/>
      <c r="Z849" s="178"/>
      <c r="AA849" s="178"/>
      <c r="AB849" s="178"/>
      <c r="AC849" s="178"/>
      <c r="AD849" s="178"/>
      <c r="AE849" s="178"/>
      <c r="AF849" s="178"/>
      <c r="AG849" s="178"/>
      <c r="AH849" s="178"/>
      <c r="AI849" s="178"/>
      <c r="AJ849" s="178"/>
      <c r="AK849" s="178"/>
      <c r="AL849" s="178"/>
      <c r="AM849" s="178"/>
      <c r="AN849" s="178"/>
      <c r="AO849" s="178"/>
      <c r="AP849" s="178"/>
      <c r="AQ849" s="178"/>
      <c r="AR849" s="178"/>
      <c r="AS849" s="178"/>
      <c r="AT849" s="178"/>
      <c r="AU849" s="178"/>
      <c r="AV849" s="178"/>
      <c r="AW849" s="178"/>
    </row>
    <row r="850">
      <c r="A850" s="178"/>
      <c r="B850" s="178"/>
      <c r="C850" s="178"/>
      <c r="D850" s="178"/>
      <c r="E850" s="178"/>
      <c r="F850" s="178"/>
      <c r="G850" s="178"/>
      <c r="H850" s="178"/>
      <c r="I850" s="178"/>
      <c r="J850" s="178"/>
      <c r="K850" s="178"/>
      <c r="L850" s="178"/>
      <c r="M850" s="178"/>
      <c r="N850" s="178"/>
      <c r="O850" s="178"/>
      <c r="P850" s="178"/>
      <c r="Q850" s="178"/>
      <c r="R850" s="178"/>
      <c r="S850" s="178"/>
      <c r="T850" s="178"/>
      <c r="U850" s="178"/>
      <c r="V850" s="178"/>
      <c r="W850" s="178"/>
      <c r="X850" s="178"/>
      <c r="Y850" s="178"/>
      <c r="Z850" s="178"/>
      <c r="AA850" s="178"/>
      <c r="AB850" s="178"/>
      <c r="AC850" s="178"/>
      <c r="AD850" s="178"/>
      <c r="AE850" s="178"/>
      <c r="AF850" s="178"/>
      <c r="AG850" s="178"/>
      <c r="AH850" s="178"/>
      <c r="AI850" s="178"/>
      <c r="AJ850" s="178"/>
      <c r="AK850" s="178"/>
      <c r="AL850" s="178"/>
      <c r="AM850" s="178"/>
      <c r="AN850" s="178"/>
      <c r="AO850" s="178"/>
      <c r="AP850" s="178"/>
      <c r="AQ850" s="178"/>
      <c r="AR850" s="178"/>
      <c r="AS850" s="178"/>
      <c r="AT850" s="178"/>
      <c r="AU850" s="178"/>
      <c r="AV850" s="178"/>
      <c r="AW850" s="178"/>
    </row>
    <row r="851">
      <c r="A851" s="178"/>
      <c r="B851" s="178"/>
      <c r="C851" s="178"/>
      <c r="D851" s="178"/>
      <c r="E851" s="178"/>
      <c r="F851" s="178"/>
      <c r="G851" s="178"/>
      <c r="H851" s="178"/>
      <c r="I851" s="178"/>
      <c r="J851" s="178"/>
      <c r="K851" s="178"/>
      <c r="L851" s="178"/>
      <c r="M851" s="178"/>
      <c r="N851" s="178"/>
      <c r="O851" s="178"/>
      <c r="P851" s="178"/>
      <c r="Q851" s="178"/>
      <c r="R851" s="178"/>
      <c r="S851" s="178"/>
      <c r="T851" s="178"/>
      <c r="U851" s="178"/>
      <c r="V851" s="178"/>
      <c r="W851" s="178"/>
      <c r="X851" s="178"/>
      <c r="Y851" s="178"/>
      <c r="Z851" s="178"/>
      <c r="AA851" s="178"/>
      <c r="AB851" s="178"/>
      <c r="AC851" s="178"/>
      <c r="AD851" s="178"/>
      <c r="AE851" s="178"/>
      <c r="AF851" s="178"/>
      <c r="AG851" s="178"/>
      <c r="AH851" s="178"/>
      <c r="AI851" s="178"/>
      <c r="AJ851" s="178"/>
      <c r="AK851" s="178"/>
      <c r="AL851" s="178"/>
      <c r="AM851" s="178"/>
      <c r="AN851" s="178"/>
      <c r="AO851" s="178"/>
      <c r="AP851" s="178"/>
      <c r="AQ851" s="178"/>
      <c r="AR851" s="178"/>
      <c r="AS851" s="178"/>
      <c r="AT851" s="178"/>
      <c r="AU851" s="178"/>
      <c r="AV851" s="178"/>
      <c r="AW851" s="178"/>
    </row>
    <row r="852">
      <c r="A852" s="178"/>
      <c r="B852" s="178"/>
      <c r="C852" s="178"/>
      <c r="D852" s="178"/>
      <c r="E852" s="178"/>
      <c r="F852" s="178"/>
      <c r="G852" s="178"/>
      <c r="H852" s="178"/>
      <c r="I852" s="178"/>
      <c r="J852" s="178"/>
      <c r="K852" s="178"/>
      <c r="L852" s="178"/>
      <c r="M852" s="178"/>
      <c r="N852" s="178"/>
      <c r="O852" s="178"/>
      <c r="P852" s="178"/>
      <c r="Q852" s="178"/>
      <c r="R852" s="178"/>
      <c r="S852" s="178"/>
      <c r="T852" s="178"/>
      <c r="U852" s="178"/>
      <c r="V852" s="178"/>
      <c r="W852" s="178"/>
      <c r="X852" s="178"/>
      <c r="Y852" s="178"/>
      <c r="Z852" s="178"/>
      <c r="AA852" s="178"/>
      <c r="AB852" s="178"/>
      <c r="AC852" s="178"/>
      <c r="AD852" s="178"/>
      <c r="AE852" s="178"/>
      <c r="AF852" s="178"/>
      <c r="AG852" s="178"/>
      <c r="AH852" s="178"/>
      <c r="AI852" s="178"/>
      <c r="AJ852" s="178"/>
      <c r="AK852" s="178"/>
      <c r="AL852" s="178"/>
      <c r="AM852" s="178"/>
      <c r="AN852" s="178"/>
      <c r="AO852" s="178"/>
      <c r="AP852" s="178"/>
      <c r="AQ852" s="178"/>
      <c r="AR852" s="178"/>
      <c r="AS852" s="178"/>
      <c r="AT852" s="178"/>
      <c r="AU852" s="178"/>
      <c r="AV852" s="178"/>
      <c r="AW852" s="178"/>
    </row>
    <row r="853">
      <c r="A853" s="178"/>
      <c r="B853" s="178"/>
      <c r="C853" s="178"/>
      <c r="D853" s="178"/>
      <c r="E853" s="178"/>
      <c r="F853" s="178"/>
      <c r="G853" s="178"/>
      <c r="H853" s="178"/>
      <c r="I853" s="178"/>
      <c r="J853" s="178"/>
      <c r="K853" s="178"/>
      <c r="L853" s="178"/>
      <c r="M853" s="178"/>
      <c r="N853" s="178"/>
      <c r="O853" s="178"/>
      <c r="P853" s="178"/>
      <c r="Q853" s="178"/>
      <c r="R853" s="178"/>
      <c r="S853" s="178"/>
      <c r="T853" s="178"/>
      <c r="U853" s="178"/>
      <c r="V853" s="178"/>
      <c r="W853" s="178"/>
      <c r="X853" s="178"/>
      <c r="Y853" s="178"/>
      <c r="Z853" s="178"/>
      <c r="AA853" s="178"/>
      <c r="AB853" s="178"/>
      <c r="AC853" s="178"/>
      <c r="AD853" s="178"/>
      <c r="AE853" s="178"/>
      <c r="AF853" s="178"/>
      <c r="AG853" s="178"/>
      <c r="AH853" s="178"/>
      <c r="AI853" s="178"/>
      <c r="AJ853" s="178"/>
      <c r="AK853" s="178"/>
      <c r="AL853" s="178"/>
      <c r="AM853" s="178"/>
      <c r="AN853" s="178"/>
      <c r="AO853" s="178"/>
      <c r="AP853" s="178"/>
      <c r="AQ853" s="178"/>
      <c r="AR853" s="178"/>
      <c r="AS853" s="178"/>
      <c r="AT853" s="178"/>
      <c r="AU853" s="178"/>
      <c r="AV853" s="178"/>
      <c r="AW853" s="178"/>
    </row>
    <row r="854">
      <c r="A854" s="178"/>
      <c r="B854" s="178"/>
      <c r="C854" s="178"/>
      <c r="D854" s="178"/>
      <c r="E854" s="178"/>
      <c r="F854" s="178"/>
      <c r="G854" s="178"/>
      <c r="H854" s="178"/>
      <c r="I854" s="178"/>
      <c r="J854" s="178"/>
      <c r="K854" s="178"/>
      <c r="L854" s="178"/>
      <c r="M854" s="178"/>
      <c r="N854" s="178"/>
      <c r="O854" s="178"/>
      <c r="P854" s="178"/>
      <c r="Q854" s="178"/>
      <c r="R854" s="178"/>
      <c r="S854" s="178"/>
      <c r="T854" s="178"/>
      <c r="U854" s="178"/>
      <c r="V854" s="178"/>
      <c r="W854" s="178"/>
      <c r="X854" s="178"/>
      <c r="Y854" s="178"/>
      <c r="Z854" s="178"/>
      <c r="AA854" s="178"/>
      <c r="AB854" s="178"/>
      <c r="AC854" s="178"/>
      <c r="AD854" s="178"/>
      <c r="AE854" s="178"/>
      <c r="AF854" s="178"/>
      <c r="AG854" s="178"/>
      <c r="AH854" s="178"/>
      <c r="AI854" s="178"/>
      <c r="AJ854" s="178"/>
      <c r="AK854" s="178"/>
      <c r="AL854" s="178"/>
      <c r="AM854" s="178"/>
      <c r="AN854" s="178"/>
      <c r="AO854" s="178"/>
      <c r="AP854" s="178"/>
      <c r="AQ854" s="178"/>
      <c r="AR854" s="178"/>
      <c r="AS854" s="178"/>
      <c r="AT854" s="178"/>
      <c r="AU854" s="178"/>
      <c r="AV854" s="178"/>
      <c r="AW854" s="178"/>
    </row>
    <row r="855">
      <c r="A855" s="178"/>
      <c r="B855" s="178"/>
      <c r="C855" s="178"/>
      <c r="D855" s="178"/>
      <c r="E855" s="178"/>
      <c r="F855" s="178"/>
      <c r="G855" s="178"/>
      <c r="H855" s="178"/>
      <c r="I855" s="178"/>
      <c r="J855" s="178"/>
      <c r="K855" s="178"/>
      <c r="L855" s="178"/>
      <c r="M855" s="178"/>
      <c r="N855" s="178"/>
      <c r="O855" s="178"/>
      <c r="P855" s="178"/>
      <c r="Q855" s="178"/>
      <c r="R855" s="178"/>
      <c r="S855" s="178"/>
      <c r="T855" s="178"/>
      <c r="U855" s="178"/>
      <c r="V855" s="178"/>
      <c r="W855" s="178"/>
      <c r="X855" s="178"/>
      <c r="Y855" s="178"/>
      <c r="Z855" s="178"/>
      <c r="AA855" s="178"/>
      <c r="AB855" s="178"/>
      <c r="AC855" s="178"/>
      <c r="AD855" s="178"/>
      <c r="AE855" s="178"/>
      <c r="AF855" s="178"/>
      <c r="AG855" s="178"/>
      <c r="AH855" s="178"/>
      <c r="AI855" s="178"/>
      <c r="AJ855" s="178"/>
      <c r="AK855" s="178"/>
      <c r="AL855" s="178"/>
      <c r="AM855" s="178"/>
      <c r="AN855" s="178"/>
      <c r="AO855" s="178"/>
      <c r="AP855" s="178"/>
      <c r="AQ855" s="178"/>
      <c r="AR855" s="178"/>
      <c r="AS855" s="178"/>
      <c r="AT855" s="178"/>
      <c r="AU855" s="178"/>
      <c r="AV855" s="178"/>
      <c r="AW855" s="178"/>
    </row>
    <row r="856">
      <c r="A856" s="178"/>
      <c r="B856" s="178"/>
      <c r="C856" s="178"/>
      <c r="D856" s="178"/>
      <c r="E856" s="178"/>
      <c r="F856" s="178"/>
      <c r="G856" s="178"/>
      <c r="H856" s="178"/>
      <c r="I856" s="178"/>
      <c r="J856" s="178"/>
      <c r="K856" s="178"/>
      <c r="L856" s="178"/>
      <c r="M856" s="178"/>
      <c r="N856" s="178"/>
      <c r="O856" s="178"/>
      <c r="P856" s="178"/>
      <c r="Q856" s="178"/>
      <c r="R856" s="178"/>
      <c r="S856" s="178"/>
      <c r="T856" s="178"/>
      <c r="U856" s="178"/>
      <c r="V856" s="178"/>
      <c r="W856" s="178"/>
      <c r="X856" s="178"/>
      <c r="Y856" s="178"/>
      <c r="Z856" s="178"/>
      <c r="AA856" s="178"/>
      <c r="AB856" s="178"/>
      <c r="AC856" s="178"/>
      <c r="AD856" s="178"/>
      <c r="AE856" s="178"/>
      <c r="AF856" s="178"/>
      <c r="AG856" s="178"/>
      <c r="AH856" s="178"/>
      <c r="AI856" s="178"/>
      <c r="AJ856" s="178"/>
      <c r="AK856" s="178"/>
      <c r="AL856" s="178"/>
      <c r="AM856" s="178"/>
      <c r="AN856" s="178"/>
      <c r="AO856" s="178"/>
      <c r="AP856" s="178"/>
      <c r="AQ856" s="178"/>
      <c r="AR856" s="178"/>
      <c r="AS856" s="178"/>
      <c r="AT856" s="178"/>
      <c r="AU856" s="178"/>
      <c r="AV856" s="178"/>
      <c r="AW856" s="178"/>
    </row>
    <row r="857">
      <c r="A857" s="178"/>
      <c r="B857" s="178"/>
      <c r="C857" s="178"/>
      <c r="D857" s="178"/>
      <c r="E857" s="178"/>
      <c r="F857" s="178"/>
      <c r="G857" s="178"/>
      <c r="H857" s="178"/>
      <c r="I857" s="178"/>
      <c r="J857" s="178"/>
      <c r="K857" s="178"/>
      <c r="L857" s="178"/>
      <c r="M857" s="178"/>
      <c r="N857" s="178"/>
      <c r="O857" s="178"/>
      <c r="P857" s="178"/>
      <c r="Q857" s="178"/>
      <c r="R857" s="178"/>
      <c r="S857" s="178"/>
      <c r="T857" s="178"/>
      <c r="U857" s="178"/>
      <c r="V857" s="178"/>
      <c r="W857" s="178"/>
      <c r="X857" s="178"/>
      <c r="Y857" s="178"/>
      <c r="Z857" s="178"/>
      <c r="AA857" s="178"/>
      <c r="AB857" s="178"/>
      <c r="AC857" s="178"/>
      <c r="AD857" s="178"/>
      <c r="AE857" s="178"/>
      <c r="AF857" s="178"/>
      <c r="AG857" s="178"/>
      <c r="AH857" s="178"/>
      <c r="AI857" s="178"/>
      <c r="AJ857" s="178"/>
      <c r="AK857" s="178"/>
      <c r="AL857" s="178"/>
      <c r="AM857" s="178"/>
      <c r="AN857" s="178"/>
      <c r="AO857" s="178"/>
      <c r="AP857" s="178"/>
      <c r="AQ857" s="178"/>
      <c r="AR857" s="178"/>
      <c r="AS857" s="178"/>
      <c r="AT857" s="178"/>
      <c r="AU857" s="178"/>
      <c r="AV857" s="178"/>
      <c r="AW857" s="178"/>
    </row>
    <row r="858">
      <c r="A858" s="178"/>
      <c r="B858" s="178"/>
      <c r="C858" s="178"/>
      <c r="D858" s="178"/>
      <c r="E858" s="178"/>
      <c r="F858" s="178"/>
      <c r="G858" s="178"/>
      <c r="H858" s="178"/>
      <c r="I858" s="178"/>
      <c r="J858" s="178"/>
      <c r="K858" s="178"/>
      <c r="L858" s="178"/>
      <c r="M858" s="178"/>
      <c r="N858" s="178"/>
      <c r="O858" s="178"/>
      <c r="P858" s="178"/>
      <c r="Q858" s="178"/>
      <c r="R858" s="178"/>
      <c r="S858" s="178"/>
      <c r="T858" s="178"/>
      <c r="U858" s="178"/>
      <c r="V858" s="178"/>
      <c r="W858" s="178"/>
      <c r="X858" s="178"/>
      <c r="Y858" s="178"/>
      <c r="Z858" s="178"/>
      <c r="AA858" s="178"/>
      <c r="AB858" s="178"/>
      <c r="AC858" s="178"/>
      <c r="AD858" s="178"/>
      <c r="AE858" s="178"/>
      <c r="AF858" s="178"/>
      <c r="AG858" s="178"/>
      <c r="AH858" s="178"/>
      <c r="AI858" s="178"/>
      <c r="AJ858" s="178"/>
      <c r="AK858" s="178"/>
      <c r="AL858" s="178"/>
      <c r="AM858" s="178"/>
      <c r="AN858" s="178"/>
      <c r="AO858" s="178"/>
      <c r="AP858" s="178"/>
      <c r="AQ858" s="178"/>
      <c r="AR858" s="178"/>
      <c r="AS858" s="178"/>
      <c r="AT858" s="178"/>
      <c r="AU858" s="178"/>
      <c r="AV858" s="178"/>
      <c r="AW858" s="178"/>
    </row>
    <row r="859">
      <c r="A859" s="178"/>
      <c r="B859" s="178"/>
      <c r="C859" s="178"/>
      <c r="D859" s="178"/>
      <c r="E859" s="178"/>
      <c r="F859" s="178"/>
      <c r="G859" s="178"/>
      <c r="H859" s="178"/>
      <c r="I859" s="178"/>
      <c r="J859" s="178"/>
      <c r="K859" s="178"/>
      <c r="L859" s="178"/>
      <c r="M859" s="178"/>
      <c r="N859" s="178"/>
      <c r="O859" s="178"/>
      <c r="P859" s="178"/>
      <c r="Q859" s="178"/>
      <c r="R859" s="178"/>
      <c r="S859" s="178"/>
      <c r="T859" s="178"/>
      <c r="U859" s="178"/>
      <c r="V859" s="178"/>
      <c r="W859" s="178"/>
      <c r="X859" s="178"/>
      <c r="Y859" s="178"/>
      <c r="Z859" s="178"/>
      <c r="AA859" s="178"/>
      <c r="AB859" s="178"/>
      <c r="AC859" s="178"/>
      <c r="AD859" s="178"/>
      <c r="AE859" s="178"/>
      <c r="AF859" s="178"/>
      <c r="AG859" s="178"/>
      <c r="AH859" s="178"/>
      <c r="AI859" s="178"/>
      <c r="AJ859" s="178"/>
      <c r="AK859" s="178"/>
      <c r="AL859" s="178"/>
      <c r="AM859" s="178"/>
      <c r="AN859" s="178"/>
      <c r="AO859" s="178"/>
      <c r="AP859" s="178"/>
      <c r="AQ859" s="178"/>
      <c r="AR859" s="178"/>
      <c r="AS859" s="178"/>
      <c r="AT859" s="178"/>
      <c r="AU859" s="178"/>
      <c r="AV859" s="178"/>
      <c r="AW859" s="178"/>
    </row>
    <row r="860">
      <c r="A860" s="178"/>
      <c r="B860" s="178"/>
      <c r="C860" s="178"/>
      <c r="D860" s="178"/>
      <c r="E860" s="178"/>
      <c r="F860" s="178"/>
      <c r="G860" s="178"/>
      <c r="H860" s="178"/>
      <c r="I860" s="178"/>
      <c r="J860" s="178"/>
      <c r="K860" s="178"/>
      <c r="L860" s="178"/>
      <c r="M860" s="178"/>
      <c r="N860" s="178"/>
      <c r="O860" s="178"/>
      <c r="P860" s="178"/>
      <c r="Q860" s="178"/>
      <c r="R860" s="178"/>
      <c r="S860" s="178"/>
      <c r="T860" s="178"/>
      <c r="U860" s="178"/>
      <c r="V860" s="178"/>
      <c r="W860" s="178"/>
      <c r="X860" s="178"/>
      <c r="Y860" s="178"/>
      <c r="Z860" s="178"/>
      <c r="AA860" s="178"/>
      <c r="AB860" s="178"/>
      <c r="AC860" s="178"/>
      <c r="AD860" s="178"/>
      <c r="AE860" s="178"/>
      <c r="AF860" s="178"/>
      <c r="AG860" s="178"/>
      <c r="AH860" s="178"/>
      <c r="AI860" s="178"/>
      <c r="AJ860" s="178"/>
      <c r="AK860" s="178"/>
      <c r="AL860" s="178"/>
      <c r="AM860" s="178"/>
      <c r="AN860" s="178"/>
      <c r="AO860" s="178"/>
      <c r="AP860" s="178"/>
      <c r="AQ860" s="178"/>
      <c r="AR860" s="178"/>
      <c r="AS860" s="178"/>
      <c r="AT860" s="178"/>
      <c r="AU860" s="178"/>
      <c r="AV860" s="178"/>
      <c r="AW860" s="178"/>
    </row>
    <row r="861">
      <c r="A861" s="178"/>
      <c r="B861" s="178"/>
      <c r="C861" s="178"/>
      <c r="D861" s="178"/>
      <c r="E861" s="178"/>
      <c r="F861" s="178"/>
      <c r="G861" s="178"/>
      <c r="H861" s="178"/>
      <c r="I861" s="178"/>
      <c r="J861" s="178"/>
      <c r="K861" s="178"/>
      <c r="L861" s="178"/>
      <c r="M861" s="178"/>
      <c r="N861" s="178"/>
      <c r="O861" s="178"/>
      <c r="P861" s="178"/>
      <c r="Q861" s="178"/>
      <c r="R861" s="178"/>
      <c r="S861" s="178"/>
      <c r="T861" s="178"/>
      <c r="U861" s="178"/>
      <c r="V861" s="178"/>
      <c r="W861" s="178"/>
      <c r="X861" s="178"/>
      <c r="Y861" s="178"/>
      <c r="Z861" s="178"/>
      <c r="AA861" s="178"/>
      <c r="AB861" s="178"/>
      <c r="AC861" s="178"/>
      <c r="AD861" s="178"/>
      <c r="AE861" s="178"/>
      <c r="AF861" s="178"/>
      <c r="AG861" s="178"/>
      <c r="AH861" s="178"/>
      <c r="AI861" s="178"/>
      <c r="AJ861" s="178"/>
      <c r="AK861" s="178"/>
      <c r="AL861" s="178"/>
      <c r="AM861" s="178"/>
      <c r="AN861" s="178"/>
      <c r="AO861" s="178"/>
      <c r="AP861" s="178"/>
      <c r="AQ861" s="178"/>
      <c r="AR861" s="178"/>
      <c r="AS861" s="178"/>
      <c r="AT861" s="178"/>
      <c r="AU861" s="178"/>
      <c r="AV861" s="178"/>
      <c r="AW861" s="178"/>
    </row>
    <row r="862">
      <c r="A862" s="178"/>
      <c r="B862" s="178"/>
      <c r="C862" s="178"/>
      <c r="D862" s="178"/>
      <c r="E862" s="178"/>
      <c r="F862" s="178"/>
      <c r="G862" s="178"/>
      <c r="H862" s="178"/>
      <c r="I862" s="178"/>
      <c r="J862" s="178"/>
      <c r="K862" s="178"/>
      <c r="L862" s="178"/>
      <c r="M862" s="178"/>
      <c r="N862" s="178"/>
      <c r="O862" s="178"/>
      <c r="P862" s="178"/>
      <c r="Q862" s="178"/>
      <c r="R862" s="178"/>
      <c r="S862" s="178"/>
      <c r="T862" s="178"/>
      <c r="U862" s="178"/>
      <c r="V862" s="178"/>
      <c r="W862" s="178"/>
      <c r="X862" s="178"/>
      <c r="Y862" s="178"/>
      <c r="Z862" s="178"/>
      <c r="AA862" s="178"/>
      <c r="AB862" s="178"/>
      <c r="AC862" s="178"/>
      <c r="AD862" s="178"/>
      <c r="AE862" s="178"/>
      <c r="AF862" s="178"/>
      <c r="AG862" s="178"/>
      <c r="AH862" s="178"/>
      <c r="AI862" s="178"/>
      <c r="AJ862" s="178"/>
      <c r="AK862" s="178"/>
      <c r="AL862" s="178"/>
      <c r="AM862" s="178"/>
      <c r="AN862" s="178"/>
      <c r="AO862" s="178"/>
      <c r="AP862" s="178"/>
      <c r="AQ862" s="178"/>
      <c r="AR862" s="178"/>
      <c r="AS862" s="178"/>
      <c r="AT862" s="178"/>
      <c r="AU862" s="178"/>
      <c r="AV862" s="178"/>
      <c r="AW862" s="178"/>
    </row>
    <row r="863">
      <c r="A863" s="178"/>
      <c r="B863" s="178"/>
      <c r="C863" s="178"/>
      <c r="D863" s="178"/>
      <c r="E863" s="178"/>
      <c r="F863" s="178"/>
      <c r="G863" s="178"/>
      <c r="H863" s="178"/>
      <c r="I863" s="178"/>
      <c r="J863" s="178"/>
      <c r="K863" s="178"/>
      <c r="L863" s="178"/>
      <c r="M863" s="178"/>
      <c r="N863" s="178"/>
      <c r="O863" s="178"/>
      <c r="P863" s="178"/>
      <c r="Q863" s="178"/>
      <c r="R863" s="178"/>
      <c r="S863" s="178"/>
      <c r="T863" s="178"/>
      <c r="U863" s="178"/>
      <c r="V863" s="178"/>
      <c r="W863" s="178"/>
      <c r="X863" s="178"/>
      <c r="Y863" s="178"/>
      <c r="Z863" s="178"/>
      <c r="AA863" s="178"/>
      <c r="AB863" s="178"/>
      <c r="AC863" s="178"/>
      <c r="AD863" s="178"/>
      <c r="AE863" s="178"/>
      <c r="AF863" s="178"/>
      <c r="AG863" s="178"/>
      <c r="AH863" s="178"/>
      <c r="AI863" s="178"/>
      <c r="AJ863" s="178"/>
      <c r="AK863" s="178"/>
      <c r="AL863" s="178"/>
      <c r="AM863" s="178"/>
      <c r="AN863" s="178"/>
      <c r="AO863" s="178"/>
      <c r="AP863" s="178"/>
      <c r="AQ863" s="178"/>
      <c r="AR863" s="178"/>
      <c r="AS863" s="178"/>
      <c r="AT863" s="178"/>
      <c r="AU863" s="178"/>
      <c r="AV863" s="178"/>
      <c r="AW863" s="178"/>
    </row>
    <row r="864">
      <c r="A864" s="178"/>
      <c r="B864" s="178"/>
      <c r="C864" s="178"/>
      <c r="D864" s="178"/>
      <c r="E864" s="178"/>
      <c r="F864" s="178"/>
      <c r="G864" s="178"/>
      <c r="H864" s="178"/>
      <c r="I864" s="178"/>
      <c r="J864" s="178"/>
      <c r="K864" s="178"/>
      <c r="L864" s="178"/>
      <c r="M864" s="178"/>
      <c r="N864" s="178"/>
      <c r="O864" s="178"/>
      <c r="P864" s="178"/>
      <c r="Q864" s="178"/>
      <c r="R864" s="178"/>
      <c r="S864" s="178"/>
      <c r="T864" s="178"/>
      <c r="U864" s="178"/>
      <c r="V864" s="178"/>
      <c r="W864" s="178"/>
      <c r="X864" s="178"/>
      <c r="Y864" s="178"/>
      <c r="Z864" s="178"/>
      <c r="AA864" s="178"/>
      <c r="AB864" s="178"/>
      <c r="AC864" s="178"/>
      <c r="AD864" s="178"/>
      <c r="AE864" s="178"/>
      <c r="AF864" s="178"/>
      <c r="AG864" s="178"/>
      <c r="AH864" s="178"/>
      <c r="AI864" s="178"/>
      <c r="AJ864" s="178"/>
      <c r="AK864" s="178"/>
      <c r="AL864" s="178"/>
      <c r="AM864" s="178"/>
      <c r="AN864" s="178"/>
      <c r="AO864" s="178"/>
      <c r="AP864" s="178"/>
      <c r="AQ864" s="178"/>
      <c r="AR864" s="178"/>
      <c r="AS864" s="178"/>
      <c r="AT864" s="178"/>
      <c r="AU864" s="178"/>
      <c r="AV864" s="178"/>
      <c r="AW864" s="178"/>
    </row>
    <row r="865">
      <c r="A865" s="178"/>
      <c r="B865" s="178"/>
      <c r="C865" s="178"/>
      <c r="D865" s="178"/>
      <c r="E865" s="178"/>
      <c r="F865" s="178"/>
      <c r="G865" s="178"/>
      <c r="H865" s="178"/>
      <c r="I865" s="178"/>
      <c r="J865" s="178"/>
      <c r="K865" s="178"/>
      <c r="L865" s="178"/>
      <c r="M865" s="178"/>
      <c r="N865" s="178"/>
      <c r="O865" s="178"/>
      <c r="P865" s="178"/>
      <c r="Q865" s="178"/>
      <c r="R865" s="178"/>
      <c r="S865" s="178"/>
      <c r="T865" s="178"/>
      <c r="U865" s="178"/>
      <c r="V865" s="178"/>
      <c r="W865" s="178"/>
      <c r="X865" s="178"/>
      <c r="Y865" s="178"/>
      <c r="Z865" s="178"/>
      <c r="AA865" s="178"/>
      <c r="AB865" s="178"/>
      <c r="AC865" s="178"/>
      <c r="AD865" s="178"/>
      <c r="AE865" s="178"/>
      <c r="AF865" s="178"/>
      <c r="AG865" s="178"/>
      <c r="AH865" s="178"/>
      <c r="AI865" s="178"/>
      <c r="AJ865" s="178"/>
      <c r="AK865" s="178"/>
      <c r="AL865" s="178"/>
      <c r="AM865" s="178"/>
      <c r="AN865" s="178"/>
      <c r="AO865" s="178"/>
      <c r="AP865" s="178"/>
      <c r="AQ865" s="178"/>
      <c r="AR865" s="178"/>
      <c r="AS865" s="178"/>
      <c r="AT865" s="178"/>
      <c r="AU865" s="178"/>
      <c r="AV865" s="178"/>
      <c r="AW865" s="178"/>
    </row>
    <row r="866">
      <c r="A866" s="178"/>
      <c r="B866" s="178"/>
      <c r="C866" s="178"/>
      <c r="D866" s="178"/>
      <c r="E866" s="178"/>
      <c r="F866" s="178"/>
      <c r="G866" s="178"/>
      <c r="H866" s="178"/>
      <c r="I866" s="178"/>
      <c r="J866" s="178"/>
      <c r="K866" s="178"/>
      <c r="L866" s="178"/>
      <c r="M866" s="178"/>
      <c r="N866" s="178"/>
      <c r="O866" s="178"/>
      <c r="P866" s="178"/>
      <c r="Q866" s="178"/>
      <c r="R866" s="178"/>
      <c r="S866" s="178"/>
      <c r="T866" s="178"/>
      <c r="U866" s="178"/>
      <c r="V866" s="178"/>
      <c r="W866" s="178"/>
      <c r="X866" s="178"/>
      <c r="Y866" s="178"/>
      <c r="Z866" s="178"/>
      <c r="AA866" s="178"/>
      <c r="AB866" s="178"/>
      <c r="AC866" s="178"/>
      <c r="AD866" s="178"/>
      <c r="AE866" s="178"/>
      <c r="AF866" s="178"/>
      <c r="AG866" s="178"/>
      <c r="AH866" s="178"/>
      <c r="AI866" s="178"/>
      <c r="AJ866" s="178"/>
      <c r="AK866" s="178"/>
      <c r="AL866" s="178"/>
      <c r="AM866" s="178"/>
      <c r="AN866" s="178"/>
      <c r="AO866" s="178"/>
      <c r="AP866" s="178"/>
      <c r="AQ866" s="178"/>
      <c r="AR866" s="178"/>
      <c r="AS866" s="178"/>
      <c r="AT866" s="178"/>
      <c r="AU866" s="178"/>
      <c r="AV866" s="178"/>
      <c r="AW866" s="178"/>
    </row>
    <row r="867">
      <c r="A867" s="178"/>
      <c r="B867" s="178"/>
      <c r="C867" s="178"/>
      <c r="D867" s="178"/>
      <c r="E867" s="178"/>
      <c r="F867" s="178"/>
      <c r="G867" s="178"/>
      <c r="H867" s="178"/>
      <c r="I867" s="178"/>
      <c r="J867" s="178"/>
      <c r="K867" s="178"/>
      <c r="L867" s="178"/>
      <c r="M867" s="178"/>
      <c r="N867" s="178"/>
      <c r="O867" s="178"/>
      <c r="P867" s="178"/>
      <c r="Q867" s="178"/>
      <c r="R867" s="178"/>
      <c r="S867" s="178"/>
      <c r="T867" s="178"/>
      <c r="U867" s="178"/>
      <c r="V867" s="178"/>
      <c r="W867" s="178"/>
      <c r="X867" s="178"/>
      <c r="Y867" s="178"/>
      <c r="Z867" s="178"/>
      <c r="AA867" s="178"/>
      <c r="AB867" s="178"/>
      <c r="AC867" s="178"/>
      <c r="AD867" s="178"/>
      <c r="AE867" s="178"/>
      <c r="AF867" s="178"/>
      <c r="AG867" s="178"/>
      <c r="AH867" s="178"/>
      <c r="AI867" s="178"/>
      <c r="AJ867" s="178"/>
      <c r="AK867" s="178"/>
      <c r="AL867" s="178"/>
      <c r="AM867" s="178"/>
      <c r="AN867" s="178"/>
      <c r="AO867" s="178"/>
      <c r="AP867" s="178"/>
      <c r="AQ867" s="178"/>
      <c r="AR867" s="178"/>
      <c r="AS867" s="178"/>
      <c r="AT867" s="178"/>
      <c r="AU867" s="178"/>
      <c r="AV867" s="178"/>
      <c r="AW867" s="178"/>
    </row>
    <row r="868">
      <c r="A868" s="178"/>
      <c r="B868" s="178"/>
      <c r="C868" s="178"/>
      <c r="D868" s="178"/>
      <c r="E868" s="178"/>
      <c r="F868" s="178"/>
      <c r="G868" s="178"/>
      <c r="H868" s="178"/>
      <c r="I868" s="178"/>
      <c r="J868" s="178"/>
      <c r="K868" s="178"/>
      <c r="L868" s="178"/>
      <c r="M868" s="178"/>
      <c r="N868" s="178"/>
      <c r="O868" s="178"/>
      <c r="P868" s="178"/>
      <c r="Q868" s="178"/>
      <c r="R868" s="178"/>
      <c r="S868" s="178"/>
      <c r="T868" s="178"/>
      <c r="U868" s="178"/>
      <c r="V868" s="178"/>
      <c r="W868" s="178"/>
      <c r="X868" s="178"/>
      <c r="Y868" s="178"/>
      <c r="Z868" s="178"/>
      <c r="AA868" s="178"/>
      <c r="AB868" s="178"/>
      <c r="AC868" s="178"/>
      <c r="AD868" s="178"/>
      <c r="AE868" s="178"/>
      <c r="AF868" s="178"/>
      <c r="AG868" s="178"/>
      <c r="AH868" s="178"/>
      <c r="AI868" s="178"/>
      <c r="AJ868" s="178"/>
      <c r="AK868" s="178"/>
      <c r="AL868" s="178"/>
      <c r="AM868" s="178"/>
      <c r="AN868" s="178"/>
      <c r="AO868" s="178"/>
      <c r="AP868" s="178"/>
      <c r="AQ868" s="178"/>
      <c r="AR868" s="178"/>
      <c r="AS868" s="178"/>
      <c r="AT868" s="178"/>
      <c r="AU868" s="178"/>
      <c r="AV868" s="178"/>
      <c r="AW868" s="178"/>
    </row>
    <row r="869">
      <c r="A869" s="178"/>
      <c r="B869" s="178"/>
      <c r="C869" s="178"/>
      <c r="D869" s="178"/>
      <c r="E869" s="178"/>
      <c r="F869" s="178"/>
      <c r="G869" s="178"/>
      <c r="H869" s="178"/>
      <c r="I869" s="178"/>
      <c r="J869" s="178"/>
      <c r="K869" s="178"/>
      <c r="L869" s="178"/>
      <c r="M869" s="178"/>
      <c r="N869" s="178"/>
      <c r="O869" s="178"/>
      <c r="P869" s="178"/>
      <c r="Q869" s="178"/>
      <c r="R869" s="178"/>
      <c r="S869" s="178"/>
      <c r="T869" s="178"/>
      <c r="U869" s="178"/>
      <c r="V869" s="178"/>
      <c r="W869" s="178"/>
      <c r="X869" s="178"/>
      <c r="Y869" s="178"/>
      <c r="Z869" s="178"/>
      <c r="AA869" s="178"/>
      <c r="AB869" s="178"/>
      <c r="AC869" s="178"/>
      <c r="AD869" s="178"/>
      <c r="AE869" s="178"/>
      <c r="AF869" s="178"/>
      <c r="AG869" s="178"/>
      <c r="AH869" s="178"/>
      <c r="AI869" s="178"/>
      <c r="AJ869" s="178"/>
      <c r="AK869" s="178"/>
      <c r="AL869" s="178"/>
      <c r="AM869" s="178"/>
      <c r="AN869" s="178"/>
      <c r="AO869" s="178"/>
      <c r="AP869" s="178"/>
      <c r="AQ869" s="178"/>
      <c r="AR869" s="178"/>
      <c r="AS869" s="178"/>
      <c r="AT869" s="178"/>
      <c r="AU869" s="178"/>
      <c r="AV869" s="178"/>
      <c r="AW869" s="178"/>
    </row>
    <row r="870">
      <c r="A870" s="178"/>
      <c r="B870" s="178"/>
      <c r="C870" s="178"/>
      <c r="D870" s="178"/>
      <c r="E870" s="178"/>
      <c r="F870" s="178"/>
      <c r="G870" s="178"/>
      <c r="H870" s="178"/>
      <c r="I870" s="178"/>
      <c r="J870" s="178"/>
      <c r="K870" s="178"/>
      <c r="L870" s="178"/>
      <c r="M870" s="178"/>
      <c r="N870" s="178"/>
      <c r="O870" s="178"/>
      <c r="P870" s="178"/>
      <c r="Q870" s="178"/>
      <c r="R870" s="178"/>
      <c r="S870" s="178"/>
      <c r="T870" s="178"/>
      <c r="U870" s="178"/>
      <c r="V870" s="178"/>
      <c r="W870" s="178"/>
      <c r="X870" s="178"/>
      <c r="Y870" s="178"/>
      <c r="Z870" s="178"/>
      <c r="AA870" s="178"/>
      <c r="AB870" s="178"/>
      <c r="AC870" s="178"/>
      <c r="AD870" s="178"/>
      <c r="AE870" s="178"/>
      <c r="AF870" s="178"/>
      <c r="AG870" s="178"/>
      <c r="AH870" s="178"/>
      <c r="AI870" s="178"/>
      <c r="AJ870" s="178"/>
      <c r="AK870" s="178"/>
      <c r="AL870" s="178"/>
      <c r="AM870" s="178"/>
      <c r="AN870" s="178"/>
      <c r="AO870" s="178"/>
      <c r="AP870" s="178"/>
      <c r="AQ870" s="178"/>
      <c r="AR870" s="178"/>
      <c r="AS870" s="178"/>
      <c r="AT870" s="178"/>
      <c r="AU870" s="178"/>
      <c r="AV870" s="178"/>
      <c r="AW870" s="178"/>
    </row>
    <row r="871">
      <c r="A871" s="178"/>
      <c r="B871" s="178"/>
      <c r="C871" s="178"/>
      <c r="D871" s="178"/>
      <c r="E871" s="178"/>
      <c r="F871" s="178"/>
      <c r="G871" s="178"/>
      <c r="H871" s="178"/>
      <c r="I871" s="178"/>
      <c r="J871" s="178"/>
      <c r="K871" s="178"/>
      <c r="L871" s="178"/>
      <c r="M871" s="178"/>
      <c r="N871" s="178"/>
      <c r="O871" s="178"/>
      <c r="P871" s="178"/>
      <c r="Q871" s="178"/>
      <c r="R871" s="178"/>
      <c r="S871" s="178"/>
      <c r="T871" s="178"/>
      <c r="U871" s="178"/>
      <c r="V871" s="178"/>
      <c r="W871" s="178"/>
      <c r="X871" s="178"/>
      <c r="Y871" s="178"/>
      <c r="Z871" s="178"/>
      <c r="AA871" s="178"/>
      <c r="AB871" s="178"/>
      <c r="AC871" s="178"/>
      <c r="AD871" s="178"/>
      <c r="AE871" s="178"/>
      <c r="AF871" s="178"/>
      <c r="AG871" s="178"/>
      <c r="AH871" s="178"/>
      <c r="AI871" s="178"/>
      <c r="AJ871" s="178"/>
      <c r="AK871" s="178"/>
      <c r="AL871" s="178"/>
      <c r="AM871" s="178"/>
      <c r="AN871" s="178"/>
      <c r="AO871" s="178"/>
      <c r="AP871" s="178"/>
      <c r="AQ871" s="178"/>
      <c r="AR871" s="178"/>
      <c r="AS871" s="178"/>
      <c r="AT871" s="178"/>
      <c r="AU871" s="178"/>
      <c r="AV871" s="178"/>
      <c r="AW871" s="178"/>
    </row>
    <row r="872">
      <c r="A872" s="178"/>
      <c r="B872" s="178"/>
      <c r="C872" s="178"/>
      <c r="D872" s="178"/>
      <c r="E872" s="178"/>
      <c r="F872" s="178"/>
      <c r="G872" s="178"/>
      <c r="H872" s="178"/>
      <c r="I872" s="178"/>
      <c r="J872" s="178"/>
      <c r="K872" s="178"/>
      <c r="L872" s="178"/>
      <c r="M872" s="178"/>
      <c r="N872" s="178"/>
      <c r="O872" s="178"/>
      <c r="P872" s="178"/>
      <c r="Q872" s="178"/>
      <c r="R872" s="178"/>
      <c r="S872" s="178"/>
      <c r="T872" s="178"/>
      <c r="U872" s="178"/>
      <c r="V872" s="178"/>
      <c r="W872" s="178"/>
      <c r="X872" s="178"/>
      <c r="Y872" s="178"/>
      <c r="Z872" s="178"/>
      <c r="AA872" s="178"/>
      <c r="AB872" s="178"/>
      <c r="AC872" s="178"/>
      <c r="AD872" s="178"/>
      <c r="AE872" s="178"/>
      <c r="AF872" s="178"/>
      <c r="AG872" s="178"/>
      <c r="AH872" s="178"/>
      <c r="AI872" s="178"/>
      <c r="AJ872" s="178"/>
      <c r="AK872" s="178"/>
      <c r="AL872" s="178"/>
      <c r="AM872" s="178"/>
      <c r="AN872" s="178"/>
      <c r="AO872" s="178"/>
      <c r="AP872" s="178"/>
      <c r="AQ872" s="178"/>
      <c r="AR872" s="178"/>
      <c r="AS872" s="178"/>
      <c r="AT872" s="178"/>
      <c r="AU872" s="178"/>
      <c r="AV872" s="178"/>
      <c r="AW872" s="178"/>
    </row>
    <row r="873">
      <c r="A873" s="178"/>
      <c r="B873" s="178"/>
      <c r="C873" s="178"/>
      <c r="D873" s="178"/>
      <c r="E873" s="178"/>
      <c r="F873" s="178"/>
      <c r="G873" s="178"/>
      <c r="H873" s="178"/>
      <c r="I873" s="178"/>
      <c r="J873" s="178"/>
      <c r="K873" s="178"/>
      <c r="L873" s="178"/>
      <c r="M873" s="178"/>
      <c r="N873" s="178"/>
      <c r="O873" s="178"/>
      <c r="P873" s="178"/>
      <c r="Q873" s="178"/>
      <c r="R873" s="178"/>
      <c r="S873" s="178"/>
      <c r="T873" s="178"/>
      <c r="U873" s="178"/>
      <c r="V873" s="178"/>
      <c r="W873" s="178"/>
      <c r="X873" s="178"/>
      <c r="Y873" s="178"/>
      <c r="Z873" s="178"/>
      <c r="AA873" s="178"/>
      <c r="AB873" s="178"/>
      <c r="AC873" s="178"/>
      <c r="AD873" s="178"/>
      <c r="AE873" s="178"/>
      <c r="AF873" s="178"/>
      <c r="AG873" s="178"/>
      <c r="AH873" s="178"/>
      <c r="AI873" s="178"/>
      <c r="AJ873" s="178"/>
      <c r="AK873" s="178"/>
      <c r="AL873" s="178"/>
      <c r="AM873" s="178"/>
      <c r="AN873" s="178"/>
      <c r="AO873" s="178"/>
      <c r="AP873" s="178"/>
      <c r="AQ873" s="178"/>
      <c r="AR873" s="178"/>
      <c r="AS873" s="178"/>
      <c r="AT873" s="178"/>
      <c r="AU873" s="178"/>
      <c r="AV873" s="178"/>
      <c r="AW873" s="178"/>
    </row>
    <row r="874">
      <c r="A874" s="178"/>
      <c r="B874" s="178"/>
      <c r="C874" s="178"/>
      <c r="D874" s="178"/>
      <c r="E874" s="178"/>
      <c r="F874" s="178"/>
      <c r="G874" s="178"/>
      <c r="H874" s="178"/>
      <c r="I874" s="178"/>
      <c r="J874" s="178"/>
      <c r="K874" s="178"/>
      <c r="L874" s="178"/>
      <c r="M874" s="178"/>
      <c r="N874" s="178"/>
      <c r="O874" s="178"/>
      <c r="P874" s="178"/>
      <c r="Q874" s="178"/>
      <c r="R874" s="178"/>
      <c r="S874" s="178"/>
      <c r="T874" s="178"/>
      <c r="U874" s="178"/>
      <c r="V874" s="178"/>
      <c r="W874" s="178"/>
      <c r="X874" s="178"/>
      <c r="Y874" s="178"/>
      <c r="Z874" s="178"/>
      <c r="AA874" s="178"/>
      <c r="AB874" s="178"/>
      <c r="AC874" s="178"/>
      <c r="AD874" s="178"/>
      <c r="AE874" s="178"/>
      <c r="AF874" s="178"/>
      <c r="AG874" s="178"/>
      <c r="AH874" s="178"/>
      <c r="AI874" s="178"/>
      <c r="AJ874" s="178"/>
      <c r="AK874" s="178"/>
      <c r="AL874" s="178"/>
      <c r="AM874" s="178"/>
      <c r="AN874" s="178"/>
      <c r="AO874" s="178"/>
      <c r="AP874" s="178"/>
      <c r="AQ874" s="178"/>
      <c r="AR874" s="178"/>
      <c r="AS874" s="178"/>
      <c r="AT874" s="178"/>
      <c r="AU874" s="178"/>
      <c r="AV874" s="178"/>
      <c r="AW874" s="178"/>
    </row>
    <row r="875">
      <c r="A875" s="178"/>
      <c r="B875" s="178"/>
      <c r="C875" s="178"/>
      <c r="D875" s="178"/>
      <c r="E875" s="178"/>
      <c r="F875" s="178"/>
      <c r="G875" s="178"/>
      <c r="H875" s="178"/>
      <c r="I875" s="178"/>
      <c r="J875" s="178"/>
      <c r="K875" s="178"/>
      <c r="L875" s="178"/>
      <c r="M875" s="178"/>
      <c r="N875" s="178"/>
      <c r="O875" s="178"/>
      <c r="P875" s="178"/>
      <c r="Q875" s="178"/>
      <c r="R875" s="178"/>
      <c r="S875" s="178"/>
      <c r="T875" s="178"/>
      <c r="U875" s="178"/>
      <c r="V875" s="178"/>
      <c r="W875" s="178"/>
      <c r="X875" s="178"/>
      <c r="Y875" s="178"/>
      <c r="Z875" s="178"/>
      <c r="AA875" s="178"/>
      <c r="AB875" s="178"/>
      <c r="AC875" s="178"/>
      <c r="AD875" s="178"/>
      <c r="AE875" s="178"/>
      <c r="AF875" s="178"/>
      <c r="AG875" s="178"/>
      <c r="AH875" s="178"/>
      <c r="AI875" s="178"/>
      <c r="AJ875" s="178"/>
      <c r="AK875" s="178"/>
      <c r="AL875" s="178"/>
      <c r="AM875" s="178"/>
      <c r="AN875" s="178"/>
      <c r="AO875" s="178"/>
      <c r="AP875" s="178"/>
      <c r="AQ875" s="178"/>
      <c r="AR875" s="178"/>
      <c r="AS875" s="178"/>
      <c r="AT875" s="178"/>
      <c r="AU875" s="178"/>
      <c r="AV875" s="178"/>
      <c r="AW875" s="178"/>
    </row>
    <row r="876">
      <c r="A876" s="178"/>
      <c r="B876" s="178"/>
      <c r="C876" s="178"/>
      <c r="D876" s="178"/>
      <c r="E876" s="178"/>
      <c r="F876" s="178"/>
      <c r="G876" s="178"/>
      <c r="H876" s="178"/>
      <c r="I876" s="178"/>
      <c r="J876" s="178"/>
      <c r="K876" s="178"/>
      <c r="L876" s="178"/>
      <c r="M876" s="178"/>
      <c r="N876" s="178"/>
      <c r="O876" s="178"/>
      <c r="P876" s="178"/>
      <c r="Q876" s="178"/>
      <c r="R876" s="178"/>
      <c r="S876" s="178"/>
      <c r="T876" s="178"/>
      <c r="U876" s="178"/>
      <c r="V876" s="178"/>
      <c r="W876" s="178"/>
      <c r="X876" s="178"/>
      <c r="Y876" s="178"/>
      <c r="Z876" s="178"/>
      <c r="AA876" s="178"/>
      <c r="AB876" s="178"/>
      <c r="AC876" s="178"/>
      <c r="AD876" s="178"/>
      <c r="AE876" s="178"/>
      <c r="AF876" s="178"/>
      <c r="AG876" s="178"/>
      <c r="AH876" s="178"/>
      <c r="AI876" s="178"/>
      <c r="AJ876" s="178"/>
      <c r="AK876" s="178"/>
      <c r="AL876" s="178"/>
      <c r="AM876" s="178"/>
      <c r="AN876" s="178"/>
      <c r="AO876" s="178"/>
      <c r="AP876" s="178"/>
      <c r="AQ876" s="178"/>
      <c r="AR876" s="178"/>
      <c r="AS876" s="178"/>
      <c r="AT876" s="178"/>
      <c r="AU876" s="178"/>
      <c r="AV876" s="178"/>
      <c r="AW876" s="178"/>
    </row>
    <row r="877">
      <c r="A877" s="178"/>
      <c r="B877" s="178"/>
      <c r="C877" s="178"/>
      <c r="D877" s="178"/>
      <c r="E877" s="178"/>
      <c r="F877" s="178"/>
      <c r="G877" s="178"/>
      <c r="H877" s="178"/>
      <c r="I877" s="178"/>
      <c r="J877" s="178"/>
      <c r="K877" s="178"/>
      <c r="L877" s="178"/>
      <c r="M877" s="178"/>
      <c r="N877" s="178"/>
      <c r="O877" s="178"/>
      <c r="P877" s="178"/>
      <c r="Q877" s="178"/>
      <c r="R877" s="178"/>
      <c r="S877" s="178"/>
      <c r="T877" s="178"/>
      <c r="U877" s="178"/>
      <c r="V877" s="178"/>
      <c r="W877" s="178"/>
      <c r="X877" s="178"/>
      <c r="Y877" s="178"/>
      <c r="Z877" s="178"/>
      <c r="AA877" s="178"/>
      <c r="AB877" s="178"/>
      <c r="AC877" s="178"/>
      <c r="AD877" s="178"/>
      <c r="AE877" s="178"/>
      <c r="AF877" s="178"/>
      <c r="AG877" s="178"/>
      <c r="AH877" s="178"/>
      <c r="AI877" s="178"/>
      <c r="AJ877" s="178"/>
      <c r="AK877" s="178"/>
      <c r="AL877" s="178"/>
      <c r="AM877" s="178"/>
      <c r="AN877" s="178"/>
      <c r="AO877" s="178"/>
      <c r="AP877" s="178"/>
      <c r="AQ877" s="178"/>
      <c r="AR877" s="178"/>
      <c r="AS877" s="178"/>
      <c r="AT877" s="178"/>
      <c r="AU877" s="178"/>
      <c r="AV877" s="178"/>
      <c r="AW877" s="178"/>
    </row>
    <row r="878">
      <c r="A878" s="178"/>
      <c r="B878" s="178"/>
      <c r="C878" s="178"/>
      <c r="D878" s="178"/>
      <c r="E878" s="178"/>
      <c r="F878" s="178"/>
      <c r="G878" s="178"/>
      <c r="H878" s="178"/>
      <c r="I878" s="178"/>
      <c r="J878" s="178"/>
      <c r="K878" s="178"/>
      <c r="L878" s="178"/>
      <c r="M878" s="178"/>
      <c r="N878" s="178"/>
      <c r="O878" s="178"/>
      <c r="P878" s="178"/>
      <c r="Q878" s="178"/>
      <c r="R878" s="178"/>
      <c r="S878" s="178"/>
      <c r="T878" s="178"/>
      <c r="U878" s="178"/>
      <c r="V878" s="178"/>
      <c r="W878" s="178"/>
      <c r="X878" s="178"/>
      <c r="Y878" s="178"/>
      <c r="Z878" s="178"/>
      <c r="AA878" s="178"/>
      <c r="AB878" s="178"/>
      <c r="AC878" s="178"/>
      <c r="AD878" s="178"/>
      <c r="AE878" s="178"/>
      <c r="AF878" s="178"/>
      <c r="AG878" s="178"/>
      <c r="AH878" s="178"/>
      <c r="AI878" s="178"/>
      <c r="AJ878" s="178"/>
      <c r="AK878" s="178"/>
      <c r="AL878" s="178"/>
      <c r="AM878" s="178"/>
      <c r="AN878" s="178"/>
      <c r="AO878" s="178"/>
      <c r="AP878" s="178"/>
      <c r="AQ878" s="178"/>
      <c r="AR878" s="178"/>
      <c r="AS878" s="178"/>
      <c r="AT878" s="178"/>
      <c r="AU878" s="178"/>
      <c r="AV878" s="178"/>
      <c r="AW878" s="178"/>
    </row>
    <row r="879">
      <c r="A879" s="178"/>
      <c r="B879" s="178"/>
      <c r="C879" s="178"/>
      <c r="D879" s="178"/>
      <c r="E879" s="178"/>
      <c r="F879" s="178"/>
      <c r="G879" s="178"/>
      <c r="H879" s="178"/>
      <c r="I879" s="178"/>
      <c r="J879" s="178"/>
      <c r="K879" s="178"/>
      <c r="L879" s="178"/>
      <c r="M879" s="178"/>
      <c r="N879" s="178"/>
      <c r="O879" s="178"/>
      <c r="P879" s="178"/>
      <c r="Q879" s="178"/>
      <c r="R879" s="178"/>
      <c r="S879" s="178"/>
      <c r="T879" s="178"/>
      <c r="U879" s="178"/>
      <c r="V879" s="178"/>
      <c r="W879" s="178"/>
      <c r="X879" s="178"/>
      <c r="Y879" s="178"/>
      <c r="Z879" s="178"/>
      <c r="AA879" s="178"/>
      <c r="AB879" s="178"/>
      <c r="AC879" s="178"/>
      <c r="AD879" s="178"/>
      <c r="AE879" s="178"/>
      <c r="AF879" s="178"/>
      <c r="AG879" s="178"/>
      <c r="AH879" s="178"/>
      <c r="AI879" s="178"/>
      <c r="AJ879" s="178"/>
      <c r="AK879" s="178"/>
      <c r="AL879" s="178"/>
      <c r="AM879" s="178"/>
      <c r="AN879" s="178"/>
      <c r="AO879" s="178"/>
      <c r="AP879" s="178"/>
      <c r="AQ879" s="178"/>
      <c r="AR879" s="178"/>
      <c r="AS879" s="178"/>
      <c r="AT879" s="178"/>
      <c r="AU879" s="178"/>
      <c r="AV879" s="178"/>
      <c r="AW879" s="178"/>
    </row>
    <row r="880">
      <c r="A880" s="178"/>
      <c r="B880" s="178"/>
      <c r="C880" s="178"/>
      <c r="D880" s="178"/>
      <c r="E880" s="178"/>
      <c r="F880" s="178"/>
      <c r="G880" s="178"/>
      <c r="H880" s="178"/>
      <c r="I880" s="178"/>
      <c r="J880" s="178"/>
      <c r="K880" s="178"/>
      <c r="L880" s="178"/>
      <c r="M880" s="178"/>
      <c r="N880" s="178"/>
      <c r="O880" s="178"/>
      <c r="P880" s="178"/>
      <c r="Q880" s="178"/>
      <c r="R880" s="178"/>
      <c r="S880" s="178"/>
      <c r="T880" s="178"/>
      <c r="U880" s="178"/>
      <c r="V880" s="178"/>
      <c r="W880" s="178"/>
      <c r="X880" s="178"/>
      <c r="Y880" s="178"/>
      <c r="Z880" s="178"/>
      <c r="AA880" s="178"/>
      <c r="AB880" s="178"/>
      <c r="AC880" s="178"/>
      <c r="AD880" s="178"/>
      <c r="AE880" s="178"/>
      <c r="AF880" s="178"/>
      <c r="AG880" s="178"/>
      <c r="AH880" s="178"/>
      <c r="AI880" s="178"/>
      <c r="AJ880" s="178"/>
      <c r="AK880" s="178"/>
      <c r="AL880" s="178"/>
      <c r="AM880" s="178"/>
      <c r="AN880" s="178"/>
      <c r="AO880" s="178"/>
      <c r="AP880" s="178"/>
      <c r="AQ880" s="178"/>
      <c r="AR880" s="178"/>
      <c r="AS880" s="178"/>
      <c r="AT880" s="178"/>
      <c r="AU880" s="178"/>
      <c r="AV880" s="178"/>
      <c r="AW880" s="178"/>
    </row>
    <row r="881">
      <c r="A881" s="178"/>
      <c r="B881" s="178"/>
      <c r="C881" s="178"/>
      <c r="D881" s="178"/>
      <c r="E881" s="178"/>
      <c r="F881" s="178"/>
      <c r="G881" s="178"/>
      <c r="H881" s="178"/>
      <c r="I881" s="178"/>
      <c r="J881" s="178"/>
      <c r="K881" s="178"/>
      <c r="L881" s="178"/>
      <c r="M881" s="178"/>
      <c r="N881" s="178"/>
      <c r="O881" s="178"/>
      <c r="P881" s="178"/>
      <c r="Q881" s="178"/>
      <c r="R881" s="178"/>
      <c r="S881" s="178"/>
      <c r="T881" s="178"/>
      <c r="U881" s="178"/>
      <c r="V881" s="178"/>
      <c r="W881" s="178"/>
      <c r="X881" s="178"/>
      <c r="Y881" s="178"/>
      <c r="Z881" s="178"/>
      <c r="AA881" s="178"/>
      <c r="AB881" s="178"/>
      <c r="AC881" s="178"/>
      <c r="AD881" s="178"/>
      <c r="AE881" s="178"/>
      <c r="AF881" s="178"/>
      <c r="AG881" s="178"/>
      <c r="AH881" s="178"/>
      <c r="AI881" s="178"/>
      <c r="AJ881" s="178"/>
      <c r="AK881" s="178"/>
      <c r="AL881" s="178"/>
      <c r="AM881" s="178"/>
      <c r="AN881" s="178"/>
      <c r="AO881" s="178"/>
      <c r="AP881" s="178"/>
      <c r="AQ881" s="178"/>
      <c r="AR881" s="178"/>
      <c r="AS881" s="178"/>
      <c r="AT881" s="178"/>
      <c r="AU881" s="178"/>
      <c r="AV881" s="178"/>
      <c r="AW881" s="178"/>
    </row>
    <row r="882">
      <c r="A882" s="178"/>
      <c r="B882" s="178"/>
      <c r="C882" s="178"/>
      <c r="D882" s="178"/>
      <c r="E882" s="178"/>
      <c r="F882" s="178"/>
      <c r="G882" s="178"/>
      <c r="H882" s="178"/>
      <c r="I882" s="178"/>
      <c r="J882" s="178"/>
      <c r="K882" s="178"/>
      <c r="L882" s="178"/>
      <c r="M882" s="178"/>
      <c r="N882" s="178"/>
      <c r="O882" s="178"/>
      <c r="P882" s="178"/>
      <c r="Q882" s="178"/>
      <c r="R882" s="178"/>
      <c r="S882" s="178"/>
      <c r="T882" s="178"/>
      <c r="U882" s="178"/>
      <c r="V882" s="178"/>
      <c r="W882" s="178"/>
      <c r="X882" s="178"/>
      <c r="Y882" s="178"/>
      <c r="Z882" s="178"/>
      <c r="AA882" s="178"/>
      <c r="AB882" s="178"/>
      <c r="AC882" s="178"/>
      <c r="AD882" s="178"/>
      <c r="AE882" s="178"/>
      <c r="AF882" s="178"/>
      <c r="AG882" s="178"/>
      <c r="AH882" s="178"/>
      <c r="AI882" s="178"/>
      <c r="AJ882" s="178"/>
      <c r="AK882" s="178"/>
      <c r="AL882" s="178"/>
      <c r="AM882" s="178"/>
      <c r="AN882" s="178"/>
      <c r="AO882" s="178"/>
      <c r="AP882" s="178"/>
      <c r="AQ882" s="178"/>
      <c r="AR882" s="178"/>
      <c r="AS882" s="178"/>
      <c r="AT882" s="178"/>
      <c r="AU882" s="178"/>
      <c r="AV882" s="178"/>
      <c r="AW882" s="178"/>
    </row>
    <row r="883">
      <c r="A883" s="178"/>
      <c r="B883" s="178"/>
      <c r="C883" s="178"/>
      <c r="D883" s="178"/>
      <c r="E883" s="178"/>
      <c r="F883" s="178"/>
      <c r="G883" s="178"/>
      <c r="H883" s="178"/>
      <c r="I883" s="178"/>
      <c r="J883" s="178"/>
      <c r="K883" s="178"/>
      <c r="L883" s="178"/>
      <c r="M883" s="178"/>
      <c r="N883" s="178"/>
      <c r="O883" s="178"/>
      <c r="P883" s="178"/>
      <c r="Q883" s="178"/>
      <c r="R883" s="178"/>
      <c r="S883" s="178"/>
      <c r="T883" s="178"/>
      <c r="U883" s="178"/>
      <c r="V883" s="178"/>
      <c r="W883" s="178"/>
      <c r="X883" s="178"/>
      <c r="Y883" s="178"/>
      <c r="Z883" s="178"/>
      <c r="AA883" s="178"/>
      <c r="AB883" s="178"/>
      <c r="AC883" s="178"/>
      <c r="AD883" s="178"/>
      <c r="AE883" s="178"/>
      <c r="AF883" s="178"/>
      <c r="AG883" s="178"/>
      <c r="AH883" s="178"/>
      <c r="AI883" s="178"/>
      <c r="AJ883" s="178"/>
      <c r="AK883" s="178"/>
      <c r="AL883" s="178"/>
      <c r="AM883" s="178"/>
      <c r="AN883" s="178"/>
      <c r="AO883" s="178"/>
      <c r="AP883" s="178"/>
      <c r="AQ883" s="178"/>
      <c r="AR883" s="178"/>
      <c r="AS883" s="178"/>
      <c r="AT883" s="178"/>
      <c r="AU883" s="178"/>
      <c r="AV883" s="178"/>
      <c r="AW883" s="178"/>
    </row>
    <row r="884">
      <c r="A884" s="178"/>
      <c r="B884" s="178"/>
      <c r="C884" s="178"/>
      <c r="D884" s="178"/>
      <c r="E884" s="178"/>
      <c r="F884" s="178"/>
      <c r="G884" s="178"/>
      <c r="H884" s="178"/>
      <c r="I884" s="178"/>
      <c r="J884" s="178"/>
      <c r="K884" s="178"/>
      <c r="L884" s="178"/>
      <c r="M884" s="178"/>
      <c r="N884" s="178"/>
      <c r="O884" s="178"/>
      <c r="P884" s="178"/>
      <c r="Q884" s="178"/>
      <c r="R884" s="178"/>
      <c r="S884" s="178"/>
      <c r="T884" s="178"/>
      <c r="U884" s="178"/>
      <c r="V884" s="178"/>
      <c r="W884" s="178"/>
      <c r="X884" s="178"/>
      <c r="Y884" s="178"/>
      <c r="Z884" s="178"/>
      <c r="AA884" s="178"/>
      <c r="AB884" s="178"/>
      <c r="AC884" s="178"/>
      <c r="AD884" s="178"/>
      <c r="AE884" s="178"/>
      <c r="AF884" s="178"/>
      <c r="AG884" s="178"/>
      <c r="AH884" s="178"/>
      <c r="AI884" s="178"/>
      <c r="AJ884" s="178"/>
      <c r="AK884" s="178"/>
      <c r="AL884" s="178"/>
      <c r="AM884" s="178"/>
      <c r="AN884" s="178"/>
      <c r="AO884" s="178"/>
      <c r="AP884" s="178"/>
      <c r="AQ884" s="178"/>
      <c r="AR884" s="178"/>
      <c r="AS884" s="178"/>
      <c r="AT884" s="178"/>
      <c r="AU884" s="178"/>
      <c r="AV884" s="178"/>
      <c r="AW884" s="178"/>
    </row>
    <row r="885">
      <c r="A885" s="178"/>
      <c r="B885" s="178"/>
      <c r="C885" s="178"/>
      <c r="D885" s="178"/>
      <c r="E885" s="178"/>
      <c r="F885" s="178"/>
      <c r="G885" s="178"/>
      <c r="H885" s="178"/>
      <c r="I885" s="178"/>
      <c r="J885" s="178"/>
      <c r="K885" s="178"/>
      <c r="L885" s="178"/>
      <c r="M885" s="178"/>
      <c r="N885" s="178"/>
      <c r="O885" s="178"/>
      <c r="P885" s="178"/>
      <c r="Q885" s="178"/>
      <c r="R885" s="178"/>
      <c r="S885" s="178"/>
      <c r="T885" s="178"/>
      <c r="U885" s="178"/>
      <c r="V885" s="178"/>
      <c r="W885" s="178"/>
      <c r="X885" s="178"/>
      <c r="Y885" s="178"/>
      <c r="Z885" s="178"/>
      <c r="AA885" s="178"/>
      <c r="AB885" s="178"/>
      <c r="AC885" s="178"/>
      <c r="AD885" s="178"/>
      <c r="AE885" s="178"/>
      <c r="AF885" s="178"/>
      <c r="AG885" s="178"/>
      <c r="AH885" s="178"/>
      <c r="AI885" s="178"/>
      <c r="AJ885" s="178"/>
      <c r="AK885" s="178"/>
      <c r="AL885" s="178"/>
      <c r="AM885" s="178"/>
      <c r="AN885" s="178"/>
      <c r="AO885" s="178"/>
      <c r="AP885" s="178"/>
      <c r="AQ885" s="178"/>
      <c r="AR885" s="178"/>
      <c r="AS885" s="178"/>
      <c r="AT885" s="178"/>
      <c r="AU885" s="178"/>
      <c r="AV885" s="178"/>
      <c r="AW885" s="178"/>
    </row>
    <row r="886">
      <c r="A886" s="178"/>
      <c r="B886" s="178"/>
      <c r="C886" s="178"/>
      <c r="D886" s="178"/>
      <c r="E886" s="178"/>
      <c r="F886" s="178"/>
      <c r="G886" s="178"/>
      <c r="H886" s="178"/>
      <c r="I886" s="178"/>
      <c r="J886" s="178"/>
      <c r="K886" s="178"/>
      <c r="L886" s="178"/>
      <c r="M886" s="178"/>
      <c r="N886" s="178"/>
      <c r="O886" s="178"/>
      <c r="P886" s="178"/>
      <c r="Q886" s="178"/>
      <c r="R886" s="178"/>
      <c r="S886" s="178"/>
      <c r="T886" s="178"/>
      <c r="U886" s="178"/>
      <c r="V886" s="178"/>
      <c r="W886" s="178"/>
      <c r="X886" s="178"/>
      <c r="Y886" s="178"/>
      <c r="Z886" s="178"/>
      <c r="AA886" s="178"/>
      <c r="AB886" s="178"/>
      <c r="AC886" s="178"/>
      <c r="AD886" s="178"/>
      <c r="AE886" s="178"/>
      <c r="AF886" s="178"/>
      <c r="AG886" s="178"/>
      <c r="AH886" s="178"/>
      <c r="AI886" s="178"/>
      <c r="AJ886" s="178"/>
      <c r="AK886" s="178"/>
      <c r="AL886" s="178"/>
      <c r="AM886" s="178"/>
      <c r="AN886" s="178"/>
      <c r="AO886" s="178"/>
      <c r="AP886" s="178"/>
      <c r="AQ886" s="178"/>
      <c r="AR886" s="178"/>
      <c r="AS886" s="178"/>
      <c r="AT886" s="178"/>
      <c r="AU886" s="178"/>
      <c r="AV886" s="178"/>
      <c r="AW886" s="178"/>
    </row>
    <row r="887">
      <c r="A887" s="178"/>
      <c r="B887" s="178"/>
      <c r="C887" s="178"/>
      <c r="D887" s="178"/>
      <c r="E887" s="178"/>
      <c r="F887" s="178"/>
      <c r="G887" s="178"/>
      <c r="H887" s="178"/>
      <c r="I887" s="178"/>
      <c r="J887" s="178"/>
      <c r="K887" s="178"/>
      <c r="L887" s="178"/>
      <c r="M887" s="178"/>
      <c r="N887" s="178"/>
      <c r="O887" s="178"/>
      <c r="P887" s="178"/>
      <c r="Q887" s="178"/>
      <c r="R887" s="178"/>
      <c r="S887" s="178"/>
      <c r="T887" s="178"/>
      <c r="U887" s="178"/>
      <c r="V887" s="178"/>
      <c r="W887" s="178"/>
      <c r="X887" s="178"/>
      <c r="Y887" s="178"/>
      <c r="Z887" s="178"/>
      <c r="AA887" s="178"/>
      <c r="AB887" s="178"/>
      <c r="AC887" s="178"/>
      <c r="AD887" s="178"/>
      <c r="AE887" s="178"/>
      <c r="AF887" s="178"/>
      <c r="AG887" s="178"/>
      <c r="AH887" s="178"/>
      <c r="AI887" s="178"/>
      <c r="AJ887" s="178"/>
      <c r="AK887" s="178"/>
      <c r="AL887" s="178"/>
      <c r="AM887" s="178"/>
      <c r="AN887" s="178"/>
      <c r="AO887" s="178"/>
      <c r="AP887" s="178"/>
      <c r="AQ887" s="178"/>
      <c r="AR887" s="178"/>
      <c r="AS887" s="178"/>
      <c r="AT887" s="178"/>
      <c r="AU887" s="178"/>
      <c r="AV887" s="178"/>
      <c r="AW887" s="178"/>
    </row>
    <row r="888">
      <c r="A888" s="178"/>
      <c r="B888" s="178"/>
      <c r="C888" s="178"/>
      <c r="D888" s="178"/>
      <c r="E888" s="178"/>
      <c r="F888" s="178"/>
      <c r="G888" s="178"/>
      <c r="H888" s="178"/>
      <c r="I888" s="178"/>
      <c r="J888" s="178"/>
      <c r="K888" s="178"/>
      <c r="L888" s="178"/>
      <c r="M888" s="178"/>
      <c r="N888" s="178"/>
      <c r="O888" s="178"/>
      <c r="P888" s="178"/>
      <c r="Q888" s="178"/>
      <c r="R888" s="178"/>
      <c r="S888" s="178"/>
      <c r="T888" s="178"/>
      <c r="U888" s="178"/>
      <c r="V888" s="178"/>
      <c r="W888" s="178"/>
      <c r="X888" s="178"/>
      <c r="Y888" s="178"/>
      <c r="Z888" s="178"/>
      <c r="AA888" s="178"/>
      <c r="AB888" s="178"/>
      <c r="AC888" s="178"/>
      <c r="AD888" s="178"/>
      <c r="AE888" s="178"/>
      <c r="AF888" s="178"/>
      <c r="AG888" s="178"/>
      <c r="AH888" s="178"/>
      <c r="AI888" s="178"/>
      <c r="AJ888" s="178"/>
      <c r="AK888" s="178"/>
      <c r="AL888" s="178"/>
      <c r="AM888" s="178"/>
      <c r="AN888" s="178"/>
      <c r="AO888" s="178"/>
      <c r="AP888" s="178"/>
      <c r="AQ888" s="178"/>
      <c r="AR888" s="178"/>
      <c r="AS888" s="178"/>
      <c r="AT888" s="178"/>
      <c r="AU888" s="178"/>
      <c r="AV888" s="178"/>
      <c r="AW888" s="178"/>
    </row>
    <row r="889">
      <c r="A889" s="178"/>
      <c r="B889" s="178"/>
      <c r="C889" s="178"/>
      <c r="D889" s="178"/>
      <c r="E889" s="178"/>
      <c r="F889" s="178"/>
      <c r="G889" s="178"/>
      <c r="H889" s="178"/>
      <c r="I889" s="178"/>
      <c r="J889" s="178"/>
      <c r="K889" s="178"/>
      <c r="L889" s="178"/>
      <c r="M889" s="178"/>
      <c r="N889" s="178"/>
      <c r="O889" s="178"/>
      <c r="P889" s="178"/>
      <c r="Q889" s="178"/>
      <c r="R889" s="178"/>
      <c r="S889" s="178"/>
      <c r="T889" s="178"/>
      <c r="U889" s="178"/>
      <c r="V889" s="178"/>
      <c r="W889" s="178"/>
      <c r="X889" s="178"/>
      <c r="Y889" s="178"/>
      <c r="Z889" s="178"/>
      <c r="AA889" s="178"/>
      <c r="AB889" s="178"/>
      <c r="AC889" s="178"/>
      <c r="AD889" s="178"/>
      <c r="AE889" s="178"/>
      <c r="AF889" s="178"/>
      <c r="AG889" s="178"/>
      <c r="AH889" s="178"/>
      <c r="AI889" s="178"/>
      <c r="AJ889" s="178"/>
      <c r="AK889" s="178"/>
      <c r="AL889" s="178"/>
      <c r="AM889" s="178"/>
      <c r="AN889" s="178"/>
      <c r="AO889" s="178"/>
      <c r="AP889" s="178"/>
      <c r="AQ889" s="178"/>
      <c r="AR889" s="178"/>
      <c r="AS889" s="178"/>
      <c r="AT889" s="178"/>
      <c r="AU889" s="178"/>
      <c r="AV889" s="178"/>
      <c r="AW889" s="178"/>
    </row>
    <row r="890">
      <c r="A890" s="178"/>
      <c r="B890" s="178"/>
      <c r="C890" s="178"/>
      <c r="D890" s="178"/>
      <c r="E890" s="178"/>
      <c r="F890" s="178"/>
      <c r="G890" s="178"/>
      <c r="H890" s="178"/>
      <c r="I890" s="178"/>
      <c r="J890" s="178"/>
      <c r="K890" s="178"/>
      <c r="L890" s="178"/>
      <c r="M890" s="178"/>
      <c r="N890" s="178"/>
      <c r="O890" s="178"/>
      <c r="P890" s="178"/>
      <c r="Q890" s="178"/>
      <c r="R890" s="178"/>
      <c r="S890" s="178"/>
      <c r="T890" s="178"/>
      <c r="U890" s="178"/>
      <c r="V890" s="178"/>
      <c r="W890" s="178"/>
      <c r="X890" s="178"/>
      <c r="Y890" s="178"/>
      <c r="Z890" s="178"/>
      <c r="AA890" s="178"/>
      <c r="AB890" s="178"/>
      <c r="AC890" s="178"/>
      <c r="AD890" s="178"/>
      <c r="AE890" s="178"/>
      <c r="AF890" s="178"/>
      <c r="AG890" s="178"/>
      <c r="AH890" s="178"/>
      <c r="AI890" s="178"/>
      <c r="AJ890" s="178"/>
      <c r="AK890" s="178"/>
      <c r="AL890" s="178"/>
      <c r="AM890" s="178"/>
      <c r="AN890" s="178"/>
      <c r="AO890" s="178"/>
      <c r="AP890" s="178"/>
      <c r="AQ890" s="178"/>
      <c r="AR890" s="178"/>
      <c r="AS890" s="178"/>
      <c r="AT890" s="178"/>
      <c r="AU890" s="178"/>
      <c r="AV890" s="178"/>
      <c r="AW890" s="178"/>
    </row>
    <row r="891">
      <c r="A891" s="178"/>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c r="Z891" s="178"/>
      <c r="AA891" s="178"/>
      <c r="AB891" s="178"/>
      <c r="AC891" s="178"/>
      <c r="AD891" s="178"/>
      <c r="AE891" s="178"/>
      <c r="AF891" s="178"/>
      <c r="AG891" s="178"/>
      <c r="AH891" s="178"/>
      <c r="AI891" s="178"/>
      <c r="AJ891" s="178"/>
      <c r="AK891" s="178"/>
      <c r="AL891" s="178"/>
      <c r="AM891" s="178"/>
      <c r="AN891" s="178"/>
      <c r="AO891" s="178"/>
      <c r="AP891" s="178"/>
      <c r="AQ891" s="178"/>
      <c r="AR891" s="178"/>
      <c r="AS891" s="178"/>
      <c r="AT891" s="178"/>
      <c r="AU891" s="178"/>
      <c r="AV891" s="178"/>
      <c r="AW891" s="178"/>
    </row>
    <row r="892">
      <c r="A892" s="178"/>
      <c r="B892" s="178"/>
      <c r="C892" s="178"/>
      <c r="D892" s="178"/>
      <c r="E892" s="178"/>
      <c r="F892" s="178"/>
      <c r="G892" s="178"/>
      <c r="H892" s="178"/>
      <c r="I892" s="178"/>
      <c r="J892" s="178"/>
      <c r="K892" s="178"/>
      <c r="L892" s="178"/>
      <c r="M892" s="178"/>
      <c r="N892" s="178"/>
      <c r="O892" s="178"/>
      <c r="P892" s="178"/>
      <c r="Q892" s="178"/>
      <c r="R892" s="178"/>
      <c r="S892" s="178"/>
      <c r="T892" s="178"/>
      <c r="U892" s="178"/>
      <c r="V892" s="178"/>
      <c r="W892" s="178"/>
      <c r="X892" s="178"/>
      <c r="Y892" s="178"/>
      <c r="Z892" s="178"/>
      <c r="AA892" s="178"/>
      <c r="AB892" s="178"/>
      <c r="AC892" s="178"/>
      <c r="AD892" s="178"/>
      <c r="AE892" s="178"/>
      <c r="AF892" s="178"/>
      <c r="AG892" s="178"/>
      <c r="AH892" s="178"/>
      <c r="AI892" s="178"/>
      <c r="AJ892" s="178"/>
      <c r="AK892" s="178"/>
      <c r="AL892" s="178"/>
      <c r="AM892" s="178"/>
      <c r="AN892" s="178"/>
      <c r="AO892" s="178"/>
      <c r="AP892" s="178"/>
      <c r="AQ892" s="178"/>
      <c r="AR892" s="178"/>
      <c r="AS892" s="178"/>
      <c r="AT892" s="178"/>
      <c r="AU892" s="178"/>
      <c r="AV892" s="178"/>
      <c r="AW892" s="178"/>
    </row>
    <row r="893">
      <c r="A893" s="178"/>
      <c r="B893" s="178"/>
      <c r="C893" s="178"/>
      <c r="D893" s="178"/>
      <c r="E893" s="178"/>
      <c r="F893" s="178"/>
      <c r="G893" s="178"/>
      <c r="H893" s="178"/>
      <c r="I893" s="178"/>
      <c r="J893" s="178"/>
      <c r="K893" s="178"/>
      <c r="L893" s="178"/>
      <c r="M893" s="178"/>
      <c r="N893" s="178"/>
      <c r="O893" s="178"/>
      <c r="P893" s="178"/>
      <c r="Q893" s="178"/>
      <c r="R893" s="178"/>
      <c r="S893" s="178"/>
      <c r="T893" s="178"/>
      <c r="U893" s="178"/>
      <c r="V893" s="178"/>
      <c r="W893" s="178"/>
      <c r="X893" s="178"/>
      <c r="Y893" s="178"/>
      <c r="Z893" s="178"/>
      <c r="AA893" s="178"/>
      <c r="AB893" s="178"/>
      <c r="AC893" s="178"/>
      <c r="AD893" s="178"/>
      <c r="AE893" s="178"/>
      <c r="AF893" s="178"/>
      <c r="AG893" s="178"/>
      <c r="AH893" s="178"/>
      <c r="AI893" s="178"/>
      <c r="AJ893" s="178"/>
      <c r="AK893" s="178"/>
      <c r="AL893" s="178"/>
      <c r="AM893" s="178"/>
      <c r="AN893" s="178"/>
      <c r="AO893" s="178"/>
      <c r="AP893" s="178"/>
      <c r="AQ893" s="178"/>
      <c r="AR893" s="178"/>
      <c r="AS893" s="178"/>
      <c r="AT893" s="178"/>
      <c r="AU893" s="178"/>
      <c r="AV893" s="178"/>
      <c r="AW893" s="178"/>
    </row>
    <row r="894">
      <c r="A894" s="178"/>
      <c r="B894" s="178"/>
      <c r="C894" s="178"/>
      <c r="D894" s="178"/>
      <c r="E894" s="178"/>
      <c r="F894" s="178"/>
      <c r="G894" s="178"/>
      <c r="H894" s="178"/>
      <c r="I894" s="178"/>
      <c r="J894" s="178"/>
      <c r="K894" s="178"/>
      <c r="L894" s="178"/>
      <c r="M894" s="178"/>
      <c r="N894" s="178"/>
      <c r="O894" s="178"/>
      <c r="P894" s="178"/>
      <c r="Q894" s="178"/>
      <c r="R894" s="178"/>
      <c r="S894" s="178"/>
      <c r="T894" s="178"/>
      <c r="U894" s="178"/>
      <c r="V894" s="178"/>
      <c r="W894" s="178"/>
      <c r="X894" s="178"/>
      <c r="Y894" s="178"/>
      <c r="Z894" s="178"/>
      <c r="AA894" s="178"/>
      <c r="AB894" s="178"/>
      <c r="AC894" s="178"/>
      <c r="AD894" s="178"/>
      <c r="AE894" s="178"/>
      <c r="AF894" s="178"/>
      <c r="AG894" s="178"/>
      <c r="AH894" s="178"/>
      <c r="AI894" s="178"/>
      <c r="AJ894" s="178"/>
      <c r="AK894" s="178"/>
      <c r="AL894" s="178"/>
      <c r="AM894" s="178"/>
      <c r="AN894" s="178"/>
      <c r="AO894" s="178"/>
      <c r="AP894" s="178"/>
      <c r="AQ894" s="178"/>
      <c r="AR894" s="178"/>
      <c r="AS894" s="178"/>
      <c r="AT894" s="178"/>
      <c r="AU894" s="178"/>
      <c r="AV894" s="178"/>
      <c r="AW894" s="178"/>
    </row>
    <row r="895">
      <c r="A895" s="178"/>
      <c r="B895" s="178"/>
      <c r="C895" s="178"/>
      <c r="D895" s="178"/>
      <c r="E895" s="178"/>
      <c r="F895" s="178"/>
      <c r="G895" s="178"/>
      <c r="H895" s="178"/>
      <c r="I895" s="178"/>
      <c r="J895" s="178"/>
      <c r="K895" s="178"/>
      <c r="L895" s="178"/>
      <c r="M895" s="178"/>
      <c r="N895" s="178"/>
      <c r="O895" s="178"/>
      <c r="P895" s="178"/>
      <c r="Q895" s="178"/>
      <c r="R895" s="178"/>
      <c r="S895" s="178"/>
      <c r="T895" s="178"/>
      <c r="U895" s="178"/>
      <c r="V895" s="178"/>
      <c r="W895" s="178"/>
      <c r="X895" s="178"/>
      <c r="Y895" s="178"/>
      <c r="Z895" s="178"/>
      <c r="AA895" s="178"/>
      <c r="AB895" s="178"/>
      <c r="AC895" s="178"/>
      <c r="AD895" s="178"/>
      <c r="AE895" s="178"/>
      <c r="AF895" s="178"/>
      <c r="AG895" s="178"/>
      <c r="AH895" s="178"/>
      <c r="AI895" s="178"/>
      <c r="AJ895" s="178"/>
      <c r="AK895" s="178"/>
      <c r="AL895" s="178"/>
      <c r="AM895" s="178"/>
      <c r="AN895" s="178"/>
      <c r="AO895" s="178"/>
      <c r="AP895" s="178"/>
      <c r="AQ895" s="178"/>
      <c r="AR895" s="178"/>
      <c r="AS895" s="178"/>
      <c r="AT895" s="178"/>
      <c r="AU895" s="178"/>
      <c r="AV895" s="178"/>
      <c r="AW895" s="178"/>
    </row>
    <row r="896">
      <c r="A896" s="178"/>
      <c r="B896" s="178"/>
      <c r="C896" s="178"/>
      <c r="D896" s="178"/>
      <c r="E896" s="178"/>
      <c r="F896" s="178"/>
      <c r="G896" s="178"/>
      <c r="H896" s="178"/>
      <c r="I896" s="178"/>
      <c r="J896" s="178"/>
      <c r="K896" s="178"/>
      <c r="L896" s="178"/>
      <c r="M896" s="178"/>
      <c r="N896" s="178"/>
      <c r="O896" s="178"/>
      <c r="P896" s="178"/>
      <c r="Q896" s="178"/>
      <c r="R896" s="178"/>
      <c r="S896" s="178"/>
      <c r="T896" s="178"/>
      <c r="U896" s="178"/>
      <c r="V896" s="178"/>
      <c r="W896" s="178"/>
      <c r="X896" s="178"/>
      <c r="Y896" s="178"/>
      <c r="Z896" s="178"/>
      <c r="AA896" s="178"/>
      <c r="AB896" s="178"/>
      <c r="AC896" s="178"/>
      <c r="AD896" s="178"/>
      <c r="AE896" s="178"/>
      <c r="AF896" s="178"/>
      <c r="AG896" s="178"/>
      <c r="AH896" s="178"/>
      <c r="AI896" s="178"/>
      <c r="AJ896" s="178"/>
      <c r="AK896" s="178"/>
      <c r="AL896" s="178"/>
      <c r="AM896" s="178"/>
      <c r="AN896" s="178"/>
      <c r="AO896" s="178"/>
      <c r="AP896" s="178"/>
      <c r="AQ896" s="178"/>
      <c r="AR896" s="178"/>
      <c r="AS896" s="178"/>
      <c r="AT896" s="178"/>
      <c r="AU896" s="178"/>
      <c r="AV896" s="178"/>
      <c r="AW896" s="178"/>
    </row>
    <row r="897">
      <c r="A897" s="178"/>
      <c r="B897" s="178"/>
      <c r="C897" s="178"/>
      <c r="D897" s="178"/>
      <c r="E897" s="178"/>
      <c r="F897" s="178"/>
      <c r="G897" s="178"/>
      <c r="H897" s="178"/>
      <c r="I897" s="178"/>
      <c r="J897" s="178"/>
      <c r="K897" s="178"/>
      <c r="L897" s="178"/>
      <c r="M897" s="178"/>
      <c r="N897" s="178"/>
      <c r="O897" s="178"/>
      <c r="P897" s="178"/>
      <c r="Q897" s="178"/>
      <c r="R897" s="178"/>
      <c r="S897" s="178"/>
      <c r="T897" s="178"/>
      <c r="U897" s="178"/>
      <c r="V897" s="178"/>
      <c r="W897" s="178"/>
      <c r="X897" s="178"/>
      <c r="Y897" s="178"/>
      <c r="Z897" s="178"/>
      <c r="AA897" s="178"/>
      <c r="AB897" s="178"/>
      <c r="AC897" s="178"/>
      <c r="AD897" s="178"/>
      <c r="AE897" s="178"/>
      <c r="AF897" s="178"/>
      <c r="AG897" s="178"/>
      <c r="AH897" s="178"/>
      <c r="AI897" s="178"/>
      <c r="AJ897" s="178"/>
      <c r="AK897" s="178"/>
      <c r="AL897" s="178"/>
      <c r="AM897" s="178"/>
      <c r="AN897" s="178"/>
      <c r="AO897" s="178"/>
      <c r="AP897" s="178"/>
      <c r="AQ897" s="178"/>
      <c r="AR897" s="178"/>
      <c r="AS897" s="178"/>
      <c r="AT897" s="178"/>
      <c r="AU897" s="178"/>
      <c r="AV897" s="178"/>
      <c r="AW897" s="178"/>
    </row>
    <row r="898">
      <c r="A898" s="178"/>
      <c r="B898" s="178"/>
      <c r="C898" s="178"/>
      <c r="D898" s="178"/>
      <c r="E898" s="178"/>
      <c r="F898" s="178"/>
      <c r="G898" s="178"/>
      <c r="H898" s="178"/>
      <c r="I898" s="178"/>
      <c r="J898" s="178"/>
      <c r="K898" s="178"/>
      <c r="L898" s="178"/>
      <c r="M898" s="178"/>
      <c r="N898" s="178"/>
      <c r="O898" s="178"/>
      <c r="P898" s="178"/>
      <c r="Q898" s="178"/>
      <c r="R898" s="178"/>
      <c r="S898" s="178"/>
      <c r="T898" s="178"/>
      <c r="U898" s="178"/>
      <c r="V898" s="178"/>
      <c r="W898" s="178"/>
      <c r="X898" s="178"/>
      <c r="Y898" s="178"/>
      <c r="Z898" s="178"/>
      <c r="AA898" s="178"/>
      <c r="AB898" s="178"/>
      <c r="AC898" s="178"/>
      <c r="AD898" s="178"/>
      <c r="AE898" s="178"/>
      <c r="AF898" s="178"/>
      <c r="AG898" s="178"/>
      <c r="AH898" s="178"/>
      <c r="AI898" s="178"/>
      <c r="AJ898" s="178"/>
      <c r="AK898" s="178"/>
      <c r="AL898" s="178"/>
      <c r="AM898" s="178"/>
      <c r="AN898" s="178"/>
      <c r="AO898" s="178"/>
      <c r="AP898" s="178"/>
      <c r="AQ898" s="178"/>
      <c r="AR898" s="178"/>
      <c r="AS898" s="178"/>
      <c r="AT898" s="178"/>
      <c r="AU898" s="178"/>
      <c r="AV898" s="178"/>
      <c r="AW898" s="178"/>
    </row>
    <row r="899">
      <c r="A899" s="178"/>
      <c r="B899" s="178"/>
      <c r="C899" s="178"/>
      <c r="D899" s="178"/>
      <c r="E899" s="178"/>
      <c r="F899" s="178"/>
      <c r="G899" s="178"/>
      <c r="H899" s="178"/>
      <c r="I899" s="178"/>
      <c r="J899" s="178"/>
      <c r="K899" s="178"/>
      <c r="L899" s="178"/>
      <c r="M899" s="178"/>
      <c r="N899" s="178"/>
      <c r="O899" s="178"/>
      <c r="P899" s="178"/>
      <c r="Q899" s="178"/>
      <c r="R899" s="178"/>
      <c r="S899" s="178"/>
      <c r="T899" s="178"/>
      <c r="U899" s="178"/>
      <c r="V899" s="178"/>
      <c r="W899" s="178"/>
      <c r="X899" s="178"/>
      <c r="Y899" s="178"/>
      <c r="Z899" s="178"/>
      <c r="AA899" s="178"/>
      <c r="AB899" s="178"/>
      <c r="AC899" s="178"/>
      <c r="AD899" s="178"/>
      <c r="AE899" s="178"/>
      <c r="AF899" s="178"/>
      <c r="AG899" s="178"/>
      <c r="AH899" s="178"/>
      <c r="AI899" s="178"/>
      <c r="AJ899" s="178"/>
      <c r="AK899" s="178"/>
      <c r="AL899" s="178"/>
      <c r="AM899" s="178"/>
      <c r="AN899" s="178"/>
      <c r="AO899" s="178"/>
      <c r="AP899" s="178"/>
      <c r="AQ899" s="178"/>
      <c r="AR899" s="178"/>
      <c r="AS899" s="178"/>
      <c r="AT899" s="178"/>
      <c r="AU899" s="178"/>
      <c r="AV899" s="178"/>
      <c r="AW899" s="178"/>
    </row>
    <row r="900">
      <c r="A900" s="178"/>
      <c r="B900" s="178"/>
      <c r="C900" s="178"/>
      <c r="D900" s="178"/>
      <c r="E900" s="178"/>
      <c r="F900" s="178"/>
      <c r="G900" s="178"/>
      <c r="H900" s="178"/>
      <c r="I900" s="178"/>
      <c r="J900" s="178"/>
      <c r="K900" s="178"/>
      <c r="L900" s="178"/>
      <c r="M900" s="178"/>
      <c r="N900" s="178"/>
      <c r="O900" s="178"/>
      <c r="P900" s="178"/>
      <c r="Q900" s="178"/>
      <c r="R900" s="178"/>
      <c r="S900" s="178"/>
      <c r="T900" s="178"/>
      <c r="U900" s="178"/>
      <c r="V900" s="178"/>
      <c r="W900" s="178"/>
      <c r="X900" s="178"/>
      <c r="Y900" s="178"/>
      <c r="Z900" s="178"/>
      <c r="AA900" s="178"/>
      <c r="AB900" s="178"/>
      <c r="AC900" s="178"/>
      <c r="AD900" s="178"/>
      <c r="AE900" s="178"/>
      <c r="AF900" s="178"/>
      <c r="AG900" s="178"/>
      <c r="AH900" s="178"/>
      <c r="AI900" s="178"/>
      <c r="AJ900" s="178"/>
      <c r="AK900" s="178"/>
      <c r="AL900" s="178"/>
      <c r="AM900" s="178"/>
      <c r="AN900" s="178"/>
      <c r="AO900" s="178"/>
      <c r="AP900" s="178"/>
      <c r="AQ900" s="178"/>
      <c r="AR900" s="178"/>
      <c r="AS900" s="178"/>
      <c r="AT900" s="178"/>
      <c r="AU900" s="178"/>
      <c r="AV900" s="178"/>
      <c r="AW900" s="178"/>
    </row>
    <row r="901">
      <c r="A901" s="178"/>
      <c r="B901" s="178"/>
      <c r="C901" s="178"/>
      <c r="D901" s="178"/>
      <c r="E901" s="178"/>
      <c r="F901" s="178"/>
      <c r="G901" s="178"/>
      <c r="H901" s="178"/>
      <c r="I901" s="178"/>
      <c r="J901" s="178"/>
      <c r="K901" s="178"/>
      <c r="L901" s="178"/>
      <c r="M901" s="178"/>
      <c r="N901" s="178"/>
      <c r="O901" s="178"/>
      <c r="P901" s="178"/>
      <c r="Q901" s="178"/>
      <c r="R901" s="178"/>
      <c r="S901" s="178"/>
      <c r="T901" s="178"/>
      <c r="U901" s="178"/>
      <c r="V901" s="178"/>
      <c r="W901" s="178"/>
      <c r="X901" s="178"/>
      <c r="Y901" s="178"/>
      <c r="Z901" s="178"/>
      <c r="AA901" s="178"/>
      <c r="AB901" s="178"/>
      <c r="AC901" s="178"/>
      <c r="AD901" s="178"/>
      <c r="AE901" s="178"/>
      <c r="AF901" s="178"/>
      <c r="AG901" s="178"/>
      <c r="AH901" s="178"/>
      <c r="AI901" s="178"/>
      <c r="AJ901" s="178"/>
      <c r="AK901" s="178"/>
      <c r="AL901" s="178"/>
      <c r="AM901" s="178"/>
      <c r="AN901" s="178"/>
      <c r="AO901" s="178"/>
      <c r="AP901" s="178"/>
      <c r="AQ901" s="178"/>
      <c r="AR901" s="178"/>
      <c r="AS901" s="178"/>
      <c r="AT901" s="178"/>
      <c r="AU901" s="178"/>
      <c r="AV901" s="178"/>
      <c r="AW901" s="178"/>
    </row>
    <row r="902">
      <c r="A902" s="178"/>
      <c r="B902" s="178"/>
      <c r="C902" s="178"/>
      <c r="D902" s="178"/>
      <c r="E902" s="178"/>
      <c r="F902" s="178"/>
      <c r="G902" s="178"/>
      <c r="H902" s="178"/>
      <c r="I902" s="178"/>
      <c r="J902" s="178"/>
      <c r="K902" s="178"/>
      <c r="L902" s="178"/>
      <c r="M902" s="178"/>
      <c r="N902" s="178"/>
      <c r="O902" s="178"/>
      <c r="P902" s="178"/>
      <c r="Q902" s="178"/>
      <c r="R902" s="178"/>
      <c r="S902" s="178"/>
      <c r="T902" s="178"/>
      <c r="U902" s="178"/>
      <c r="V902" s="178"/>
      <c r="W902" s="178"/>
      <c r="X902" s="178"/>
      <c r="Y902" s="178"/>
      <c r="Z902" s="178"/>
      <c r="AA902" s="178"/>
      <c r="AB902" s="178"/>
      <c r="AC902" s="178"/>
      <c r="AD902" s="178"/>
      <c r="AE902" s="178"/>
      <c r="AF902" s="178"/>
      <c r="AG902" s="178"/>
      <c r="AH902" s="178"/>
      <c r="AI902" s="178"/>
      <c r="AJ902" s="178"/>
      <c r="AK902" s="178"/>
      <c r="AL902" s="178"/>
      <c r="AM902" s="178"/>
      <c r="AN902" s="178"/>
      <c r="AO902" s="178"/>
      <c r="AP902" s="178"/>
      <c r="AQ902" s="178"/>
      <c r="AR902" s="178"/>
      <c r="AS902" s="178"/>
      <c r="AT902" s="178"/>
      <c r="AU902" s="178"/>
      <c r="AV902" s="178"/>
      <c r="AW902" s="178"/>
    </row>
    <row r="903">
      <c r="A903" s="178"/>
      <c r="B903" s="178"/>
      <c r="C903" s="178"/>
      <c r="D903" s="178"/>
      <c r="E903" s="178"/>
      <c r="F903" s="178"/>
      <c r="G903" s="178"/>
      <c r="H903" s="178"/>
      <c r="I903" s="178"/>
      <c r="J903" s="178"/>
      <c r="K903" s="178"/>
      <c r="L903" s="178"/>
      <c r="M903" s="178"/>
      <c r="N903" s="178"/>
      <c r="O903" s="178"/>
      <c r="P903" s="178"/>
      <c r="Q903" s="178"/>
      <c r="R903" s="178"/>
      <c r="S903" s="178"/>
      <c r="T903" s="178"/>
      <c r="U903" s="178"/>
      <c r="V903" s="178"/>
      <c r="W903" s="178"/>
      <c r="X903" s="178"/>
      <c r="Y903" s="178"/>
      <c r="Z903" s="178"/>
      <c r="AA903" s="178"/>
      <c r="AB903" s="178"/>
      <c r="AC903" s="178"/>
      <c r="AD903" s="178"/>
      <c r="AE903" s="178"/>
      <c r="AF903" s="178"/>
      <c r="AG903" s="178"/>
      <c r="AH903" s="178"/>
      <c r="AI903" s="178"/>
      <c r="AJ903" s="178"/>
      <c r="AK903" s="178"/>
      <c r="AL903" s="178"/>
      <c r="AM903" s="178"/>
      <c r="AN903" s="178"/>
      <c r="AO903" s="178"/>
      <c r="AP903" s="178"/>
      <c r="AQ903" s="178"/>
      <c r="AR903" s="178"/>
      <c r="AS903" s="178"/>
      <c r="AT903" s="178"/>
      <c r="AU903" s="178"/>
      <c r="AV903" s="178"/>
      <c r="AW903" s="178"/>
    </row>
    <row r="904">
      <c r="A904" s="178"/>
      <c r="B904" s="178"/>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178"/>
      <c r="Y904" s="178"/>
      <c r="Z904" s="178"/>
      <c r="AA904" s="178"/>
      <c r="AB904" s="178"/>
      <c r="AC904" s="178"/>
      <c r="AD904" s="178"/>
      <c r="AE904" s="178"/>
      <c r="AF904" s="178"/>
      <c r="AG904" s="178"/>
      <c r="AH904" s="178"/>
      <c r="AI904" s="178"/>
      <c r="AJ904" s="178"/>
      <c r="AK904" s="178"/>
      <c r="AL904" s="178"/>
      <c r="AM904" s="178"/>
      <c r="AN904" s="178"/>
      <c r="AO904" s="178"/>
      <c r="AP904" s="178"/>
      <c r="AQ904" s="178"/>
      <c r="AR904" s="178"/>
      <c r="AS904" s="178"/>
      <c r="AT904" s="178"/>
      <c r="AU904" s="178"/>
      <c r="AV904" s="178"/>
      <c r="AW904" s="178"/>
    </row>
    <row r="905">
      <c r="A905" s="178"/>
      <c r="B905" s="178"/>
      <c r="C905" s="178"/>
      <c r="D905" s="178"/>
      <c r="E905" s="178"/>
      <c r="F905" s="178"/>
      <c r="G905" s="178"/>
      <c r="H905" s="178"/>
      <c r="I905" s="178"/>
      <c r="J905" s="178"/>
      <c r="K905" s="178"/>
      <c r="L905" s="178"/>
      <c r="M905" s="178"/>
      <c r="N905" s="178"/>
      <c r="O905" s="178"/>
      <c r="P905" s="178"/>
      <c r="Q905" s="178"/>
      <c r="R905" s="178"/>
      <c r="S905" s="178"/>
      <c r="T905" s="178"/>
      <c r="U905" s="178"/>
      <c r="V905" s="178"/>
      <c r="W905" s="178"/>
      <c r="X905" s="178"/>
      <c r="Y905" s="178"/>
      <c r="Z905" s="178"/>
      <c r="AA905" s="178"/>
      <c r="AB905" s="178"/>
      <c r="AC905" s="178"/>
      <c r="AD905" s="178"/>
      <c r="AE905" s="178"/>
      <c r="AF905" s="178"/>
      <c r="AG905" s="178"/>
      <c r="AH905" s="178"/>
      <c r="AI905" s="178"/>
      <c r="AJ905" s="178"/>
      <c r="AK905" s="178"/>
      <c r="AL905" s="178"/>
      <c r="AM905" s="178"/>
      <c r="AN905" s="178"/>
      <c r="AO905" s="178"/>
      <c r="AP905" s="178"/>
      <c r="AQ905" s="178"/>
      <c r="AR905" s="178"/>
      <c r="AS905" s="178"/>
      <c r="AT905" s="178"/>
      <c r="AU905" s="178"/>
      <c r="AV905" s="178"/>
      <c r="AW905" s="178"/>
    </row>
    <row r="906">
      <c r="A906" s="178"/>
      <c r="B906" s="178"/>
      <c r="C906" s="178"/>
      <c r="D906" s="178"/>
      <c r="E906" s="178"/>
      <c r="F906" s="178"/>
      <c r="G906" s="178"/>
      <c r="H906" s="178"/>
      <c r="I906" s="178"/>
      <c r="J906" s="178"/>
      <c r="K906" s="178"/>
      <c r="L906" s="178"/>
      <c r="M906" s="178"/>
      <c r="N906" s="178"/>
      <c r="O906" s="178"/>
      <c r="P906" s="178"/>
      <c r="Q906" s="178"/>
      <c r="R906" s="178"/>
      <c r="S906" s="178"/>
      <c r="T906" s="178"/>
      <c r="U906" s="178"/>
      <c r="V906" s="178"/>
      <c r="W906" s="178"/>
      <c r="X906" s="178"/>
      <c r="Y906" s="178"/>
      <c r="Z906" s="178"/>
      <c r="AA906" s="178"/>
      <c r="AB906" s="178"/>
      <c r="AC906" s="178"/>
      <c r="AD906" s="178"/>
      <c r="AE906" s="178"/>
      <c r="AF906" s="178"/>
      <c r="AG906" s="178"/>
      <c r="AH906" s="178"/>
      <c r="AI906" s="178"/>
      <c r="AJ906" s="178"/>
      <c r="AK906" s="178"/>
      <c r="AL906" s="178"/>
      <c r="AM906" s="178"/>
      <c r="AN906" s="178"/>
      <c r="AO906" s="178"/>
      <c r="AP906" s="178"/>
      <c r="AQ906" s="178"/>
      <c r="AR906" s="178"/>
      <c r="AS906" s="178"/>
      <c r="AT906" s="178"/>
      <c r="AU906" s="178"/>
      <c r="AV906" s="178"/>
      <c r="AW906" s="178"/>
    </row>
    <row r="907">
      <c r="A907" s="178"/>
      <c r="B907" s="178"/>
      <c r="C907" s="178"/>
      <c r="D907" s="178"/>
      <c r="E907" s="178"/>
      <c r="F907" s="178"/>
      <c r="G907" s="178"/>
      <c r="H907" s="178"/>
      <c r="I907" s="178"/>
      <c r="J907" s="178"/>
      <c r="K907" s="178"/>
      <c r="L907" s="178"/>
      <c r="M907" s="178"/>
      <c r="N907" s="178"/>
      <c r="O907" s="178"/>
      <c r="P907" s="178"/>
      <c r="Q907" s="178"/>
      <c r="R907" s="178"/>
      <c r="S907" s="178"/>
      <c r="T907" s="178"/>
      <c r="U907" s="178"/>
      <c r="V907" s="178"/>
      <c r="W907" s="178"/>
      <c r="X907" s="178"/>
      <c r="Y907" s="178"/>
      <c r="Z907" s="178"/>
      <c r="AA907" s="178"/>
      <c r="AB907" s="178"/>
      <c r="AC907" s="178"/>
      <c r="AD907" s="178"/>
      <c r="AE907" s="178"/>
      <c r="AF907" s="178"/>
      <c r="AG907" s="178"/>
      <c r="AH907" s="178"/>
      <c r="AI907" s="178"/>
      <c r="AJ907" s="178"/>
      <c r="AK907" s="178"/>
      <c r="AL907" s="178"/>
      <c r="AM907" s="178"/>
      <c r="AN907" s="178"/>
      <c r="AO907" s="178"/>
      <c r="AP907" s="178"/>
      <c r="AQ907" s="178"/>
      <c r="AR907" s="178"/>
      <c r="AS907" s="178"/>
      <c r="AT907" s="178"/>
      <c r="AU907" s="178"/>
      <c r="AV907" s="178"/>
      <c r="AW907" s="178"/>
    </row>
    <row r="908">
      <c r="A908" s="178"/>
      <c r="B908" s="178"/>
      <c r="C908" s="178"/>
      <c r="D908" s="178"/>
      <c r="E908" s="178"/>
      <c r="F908" s="178"/>
      <c r="G908" s="178"/>
      <c r="H908" s="178"/>
      <c r="I908" s="178"/>
      <c r="J908" s="178"/>
      <c r="K908" s="178"/>
      <c r="L908" s="178"/>
      <c r="M908" s="178"/>
      <c r="N908" s="178"/>
      <c r="O908" s="178"/>
      <c r="P908" s="178"/>
      <c r="Q908" s="178"/>
      <c r="R908" s="178"/>
      <c r="S908" s="178"/>
      <c r="T908" s="178"/>
      <c r="U908" s="178"/>
      <c r="V908" s="178"/>
      <c r="W908" s="178"/>
      <c r="X908" s="178"/>
      <c r="Y908" s="178"/>
      <c r="Z908" s="178"/>
      <c r="AA908" s="178"/>
      <c r="AB908" s="178"/>
      <c r="AC908" s="178"/>
      <c r="AD908" s="178"/>
      <c r="AE908" s="178"/>
      <c r="AF908" s="178"/>
      <c r="AG908" s="178"/>
      <c r="AH908" s="178"/>
      <c r="AI908" s="178"/>
      <c r="AJ908" s="178"/>
      <c r="AK908" s="178"/>
      <c r="AL908" s="178"/>
      <c r="AM908" s="178"/>
      <c r="AN908" s="178"/>
      <c r="AO908" s="178"/>
      <c r="AP908" s="178"/>
      <c r="AQ908" s="178"/>
      <c r="AR908" s="178"/>
      <c r="AS908" s="178"/>
      <c r="AT908" s="178"/>
      <c r="AU908" s="178"/>
      <c r="AV908" s="178"/>
      <c r="AW908" s="178"/>
    </row>
    <row r="909">
      <c r="A909" s="178"/>
      <c r="B909" s="178"/>
      <c r="C909" s="178"/>
      <c r="D909" s="178"/>
      <c r="E909" s="178"/>
      <c r="F909" s="178"/>
      <c r="G909" s="178"/>
      <c r="H909" s="178"/>
      <c r="I909" s="178"/>
      <c r="J909" s="178"/>
      <c r="K909" s="178"/>
      <c r="L909" s="178"/>
      <c r="M909" s="178"/>
      <c r="N909" s="178"/>
      <c r="O909" s="178"/>
      <c r="P909" s="178"/>
      <c r="Q909" s="178"/>
      <c r="R909" s="178"/>
      <c r="S909" s="178"/>
      <c r="T909" s="178"/>
      <c r="U909" s="178"/>
      <c r="V909" s="178"/>
      <c r="W909" s="178"/>
      <c r="X909" s="178"/>
      <c r="Y909" s="178"/>
      <c r="Z909" s="178"/>
      <c r="AA909" s="178"/>
      <c r="AB909" s="178"/>
      <c r="AC909" s="178"/>
      <c r="AD909" s="178"/>
      <c r="AE909" s="178"/>
      <c r="AF909" s="178"/>
      <c r="AG909" s="178"/>
      <c r="AH909" s="178"/>
      <c r="AI909" s="178"/>
      <c r="AJ909" s="178"/>
      <c r="AK909" s="178"/>
      <c r="AL909" s="178"/>
      <c r="AM909" s="178"/>
      <c r="AN909" s="178"/>
      <c r="AO909" s="178"/>
      <c r="AP909" s="178"/>
      <c r="AQ909" s="178"/>
      <c r="AR909" s="178"/>
      <c r="AS909" s="178"/>
      <c r="AT909" s="178"/>
      <c r="AU909" s="178"/>
      <c r="AV909" s="178"/>
      <c r="AW909" s="178"/>
    </row>
    <row r="910">
      <c r="A910" s="178"/>
      <c r="B910" s="178"/>
      <c r="C910" s="178"/>
      <c r="D910" s="178"/>
      <c r="E910" s="178"/>
      <c r="F910" s="178"/>
      <c r="G910" s="178"/>
      <c r="H910" s="178"/>
      <c r="I910" s="178"/>
      <c r="J910" s="178"/>
      <c r="K910" s="178"/>
      <c r="L910" s="178"/>
      <c r="M910" s="178"/>
      <c r="N910" s="178"/>
      <c r="O910" s="178"/>
      <c r="P910" s="178"/>
      <c r="Q910" s="178"/>
      <c r="R910" s="178"/>
      <c r="S910" s="178"/>
      <c r="T910" s="178"/>
      <c r="U910" s="178"/>
      <c r="V910" s="178"/>
      <c r="W910" s="178"/>
      <c r="X910" s="178"/>
      <c r="Y910" s="178"/>
      <c r="Z910" s="178"/>
      <c r="AA910" s="178"/>
      <c r="AB910" s="178"/>
      <c r="AC910" s="178"/>
      <c r="AD910" s="178"/>
      <c r="AE910" s="178"/>
      <c r="AF910" s="178"/>
      <c r="AG910" s="178"/>
      <c r="AH910" s="178"/>
      <c r="AI910" s="178"/>
      <c r="AJ910" s="178"/>
      <c r="AK910" s="178"/>
      <c r="AL910" s="178"/>
      <c r="AM910" s="178"/>
      <c r="AN910" s="178"/>
      <c r="AO910" s="178"/>
      <c r="AP910" s="178"/>
      <c r="AQ910" s="178"/>
      <c r="AR910" s="178"/>
      <c r="AS910" s="178"/>
      <c r="AT910" s="178"/>
      <c r="AU910" s="178"/>
      <c r="AV910" s="178"/>
      <c r="AW910" s="178"/>
    </row>
    <row r="911">
      <c r="A911" s="178"/>
      <c r="B911" s="178"/>
      <c r="C911" s="178"/>
      <c r="D911" s="178"/>
      <c r="E911" s="178"/>
      <c r="F911" s="178"/>
      <c r="G911" s="178"/>
      <c r="H911" s="178"/>
      <c r="I911" s="178"/>
      <c r="J911" s="178"/>
      <c r="K911" s="178"/>
      <c r="L911" s="178"/>
      <c r="M911" s="178"/>
      <c r="N911" s="178"/>
      <c r="O911" s="178"/>
      <c r="P911" s="178"/>
      <c r="Q911" s="178"/>
      <c r="R911" s="178"/>
      <c r="S911" s="178"/>
      <c r="T911" s="178"/>
      <c r="U911" s="178"/>
      <c r="V911" s="178"/>
      <c r="W911" s="178"/>
      <c r="X911" s="178"/>
      <c r="Y911" s="178"/>
      <c r="Z911" s="178"/>
      <c r="AA911" s="178"/>
      <c r="AB911" s="178"/>
      <c r="AC911" s="178"/>
      <c r="AD911" s="178"/>
      <c r="AE911" s="178"/>
      <c r="AF911" s="178"/>
      <c r="AG911" s="178"/>
      <c r="AH911" s="178"/>
      <c r="AI911" s="178"/>
      <c r="AJ911" s="178"/>
      <c r="AK911" s="178"/>
      <c r="AL911" s="178"/>
      <c r="AM911" s="178"/>
      <c r="AN911" s="178"/>
      <c r="AO911" s="178"/>
      <c r="AP911" s="178"/>
      <c r="AQ911" s="178"/>
      <c r="AR911" s="178"/>
      <c r="AS911" s="178"/>
      <c r="AT911" s="178"/>
      <c r="AU911" s="178"/>
      <c r="AV911" s="178"/>
      <c r="AW911" s="178"/>
    </row>
    <row r="912">
      <c r="A912" s="178"/>
      <c r="B912" s="178"/>
      <c r="C912" s="178"/>
      <c r="D912" s="178"/>
      <c r="E912" s="178"/>
      <c r="F912" s="178"/>
      <c r="G912" s="178"/>
      <c r="H912" s="178"/>
      <c r="I912" s="178"/>
      <c r="J912" s="178"/>
      <c r="K912" s="178"/>
      <c r="L912" s="178"/>
      <c r="M912" s="178"/>
      <c r="N912" s="178"/>
      <c r="O912" s="178"/>
      <c r="P912" s="178"/>
      <c r="Q912" s="178"/>
      <c r="R912" s="178"/>
      <c r="S912" s="178"/>
      <c r="T912" s="178"/>
      <c r="U912" s="178"/>
      <c r="V912" s="178"/>
      <c r="W912" s="178"/>
      <c r="X912" s="178"/>
      <c r="Y912" s="178"/>
      <c r="Z912" s="178"/>
      <c r="AA912" s="178"/>
      <c r="AB912" s="178"/>
      <c r="AC912" s="178"/>
      <c r="AD912" s="178"/>
      <c r="AE912" s="178"/>
      <c r="AF912" s="178"/>
      <c r="AG912" s="178"/>
      <c r="AH912" s="178"/>
      <c r="AI912" s="178"/>
      <c r="AJ912" s="178"/>
      <c r="AK912" s="178"/>
      <c r="AL912" s="178"/>
      <c r="AM912" s="178"/>
      <c r="AN912" s="178"/>
      <c r="AO912" s="178"/>
      <c r="AP912" s="178"/>
      <c r="AQ912" s="178"/>
      <c r="AR912" s="178"/>
      <c r="AS912" s="178"/>
      <c r="AT912" s="178"/>
      <c r="AU912" s="178"/>
      <c r="AV912" s="178"/>
      <c r="AW912" s="178"/>
    </row>
    <row r="913">
      <c r="A913" s="178"/>
      <c r="B913" s="178"/>
      <c r="C913" s="178"/>
      <c r="D913" s="178"/>
      <c r="E913" s="178"/>
      <c r="F913" s="178"/>
      <c r="G913" s="178"/>
      <c r="H913" s="178"/>
      <c r="I913" s="178"/>
      <c r="J913" s="178"/>
      <c r="K913" s="178"/>
      <c r="L913" s="178"/>
      <c r="M913" s="178"/>
      <c r="N913" s="178"/>
      <c r="O913" s="178"/>
      <c r="P913" s="178"/>
      <c r="Q913" s="178"/>
      <c r="R913" s="178"/>
      <c r="S913" s="178"/>
      <c r="T913" s="178"/>
      <c r="U913" s="178"/>
      <c r="V913" s="178"/>
      <c r="W913" s="178"/>
      <c r="X913" s="178"/>
      <c r="Y913" s="178"/>
      <c r="Z913" s="178"/>
      <c r="AA913" s="178"/>
      <c r="AB913" s="178"/>
      <c r="AC913" s="178"/>
      <c r="AD913" s="178"/>
      <c r="AE913" s="178"/>
      <c r="AF913" s="178"/>
      <c r="AG913" s="178"/>
      <c r="AH913" s="178"/>
      <c r="AI913" s="178"/>
      <c r="AJ913" s="178"/>
      <c r="AK913" s="178"/>
      <c r="AL913" s="178"/>
      <c r="AM913" s="178"/>
      <c r="AN913" s="178"/>
      <c r="AO913" s="178"/>
      <c r="AP913" s="178"/>
      <c r="AQ913" s="178"/>
      <c r="AR913" s="178"/>
      <c r="AS913" s="178"/>
      <c r="AT913" s="178"/>
      <c r="AU913" s="178"/>
      <c r="AV913" s="178"/>
      <c r="AW913" s="178"/>
    </row>
    <row r="914">
      <c r="A914" s="178"/>
      <c r="B914" s="178"/>
      <c r="C914" s="178"/>
      <c r="D914" s="178"/>
      <c r="E914" s="178"/>
      <c r="F914" s="178"/>
      <c r="G914" s="178"/>
      <c r="H914" s="178"/>
      <c r="I914" s="178"/>
      <c r="J914" s="178"/>
      <c r="K914" s="178"/>
      <c r="L914" s="178"/>
      <c r="M914" s="178"/>
      <c r="N914" s="178"/>
      <c r="O914" s="178"/>
      <c r="P914" s="178"/>
      <c r="Q914" s="178"/>
      <c r="R914" s="178"/>
      <c r="S914" s="178"/>
      <c r="T914" s="178"/>
      <c r="U914" s="178"/>
      <c r="V914" s="178"/>
      <c r="W914" s="178"/>
      <c r="X914" s="178"/>
      <c r="Y914" s="178"/>
      <c r="Z914" s="178"/>
      <c r="AA914" s="178"/>
      <c r="AB914" s="178"/>
      <c r="AC914" s="178"/>
      <c r="AD914" s="178"/>
      <c r="AE914" s="178"/>
      <c r="AF914" s="178"/>
      <c r="AG914" s="178"/>
      <c r="AH914" s="178"/>
      <c r="AI914" s="178"/>
      <c r="AJ914" s="178"/>
      <c r="AK914" s="178"/>
      <c r="AL914" s="178"/>
      <c r="AM914" s="178"/>
      <c r="AN914" s="178"/>
      <c r="AO914" s="178"/>
      <c r="AP914" s="178"/>
      <c r="AQ914" s="178"/>
      <c r="AR914" s="178"/>
      <c r="AS914" s="178"/>
      <c r="AT914" s="178"/>
      <c r="AU914" s="178"/>
      <c r="AV914" s="178"/>
      <c r="AW914" s="178"/>
    </row>
    <row r="915">
      <c r="A915" s="178"/>
      <c r="B915" s="178"/>
      <c r="C915" s="178"/>
      <c r="D915" s="178"/>
      <c r="E915" s="178"/>
      <c r="F915" s="178"/>
      <c r="G915" s="178"/>
      <c r="H915" s="178"/>
      <c r="I915" s="178"/>
      <c r="J915" s="178"/>
      <c r="K915" s="178"/>
      <c r="L915" s="178"/>
      <c r="M915" s="178"/>
      <c r="N915" s="178"/>
      <c r="O915" s="178"/>
      <c r="P915" s="178"/>
      <c r="Q915" s="178"/>
      <c r="R915" s="178"/>
      <c r="S915" s="178"/>
      <c r="T915" s="178"/>
      <c r="U915" s="178"/>
      <c r="V915" s="178"/>
      <c r="W915" s="178"/>
      <c r="X915" s="178"/>
      <c r="Y915" s="178"/>
      <c r="Z915" s="178"/>
      <c r="AA915" s="178"/>
      <c r="AB915" s="178"/>
      <c r="AC915" s="178"/>
      <c r="AD915" s="178"/>
      <c r="AE915" s="178"/>
      <c r="AF915" s="178"/>
      <c r="AG915" s="178"/>
      <c r="AH915" s="178"/>
      <c r="AI915" s="178"/>
      <c r="AJ915" s="178"/>
      <c r="AK915" s="178"/>
      <c r="AL915" s="178"/>
      <c r="AM915" s="178"/>
      <c r="AN915" s="178"/>
      <c r="AO915" s="178"/>
      <c r="AP915" s="178"/>
      <c r="AQ915" s="178"/>
      <c r="AR915" s="178"/>
      <c r="AS915" s="178"/>
      <c r="AT915" s="178"/>
      <c r="AU915" s="178"/>
      <c r="AV915" s="178"/>
      <c r="AW915" s="178"/>
    </row>
    <row r="916">
      <c r="A916" s="178"/>
      <c r="B916" s="178"/>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178"/>
      <c r="Y916" s="178"/>
      <c r="Z916" s="178"/>
      <c r="AA916" s="178"/>
      <c r="AB916" s="178"/>
      <c r="AC916" s="178"/>
      <c r="AD916" s="178"/>
      <c r="AE916" s="178"/>
      <c r="AF916" s="178"/>
      <c r="AG916" s="178"/>
      <c r="AH916" s="178"/>
      <c r="AI916" s="178"/>
      <c r="AJ916" s="178"/>
      <c r="AK916" s="178"/>
      <c r="AL916" s="178"/>
      <c r="AM916" s="178"/>
      <c r="AN916" s="178"/>
      <c r="AO916" s="178"/>
      <c r="AP916" s="178"/>
      <c r="AQ916" s="178"/>
      <c r="AR916" s="178"/>
      <c r="AS916" s="178"/>
      <c r="AT916" s="178"/>
      <c r="AU916" s="178"/>
      <c r="AV916" s="178"/>
      <c r="AW916" s="178"/>
    </row>
    <row r="917">
      <c r="A917" s="178"/>
      <c r="B917" s="178"/>
      <c r="C917" s="178"/>
      <c r="D917" s="178"/>
      <c r="E917" s="178"/>
      <c r="F917" s="178"/>
      <c r="G917" s="178"/>
      <c r="H917" s="178"/>
      <c r="I917" s="178"/>
      <c r="J917" s="178"/>
      <c r="K917" s="178"/>
      <c r="L917" s="178"/>
      <c r="M917" s="178"/>
      <c r="N917" s="178"/>
      <c r="O917" s="178"/>
      <c r="P917" s="178"/>
      <c r="Q917" s="178"/>
      <c r="R917" s="178"/>
      <c r="S917" s="178"/>
      <c r="T917" s="178"/>
      <c r="U917" s="178"/>
      <c r="V917" s="178"/>
      <c r="W917" s="178"/>
      <c r="X917" s="178"/>
      <c r="Y917" s="178"/>
      <c r="Z917" s="178"/>
      <c r="AA917" s="178"/>
      <c r="AB917" s="178"/>
      <c r="AC917" s="178"/>
      <c r="AD917" s="178"/>
      <c r="AE917" s="178"/>
      <c r="AF917" s="178"/>
      <c r="AG917" s="178"/>
      <c r="AH917" s="178"/>
      <c r="AI917" s="178"/>
      <c r="AJ917" s="178"/>
      <c r="AK917" s="178"/>
      <c r="AL917" s="178"/>
      <c r="AM917" s="178"/>
      <c r="AN917" s="178"/>
      <c r="AO917" s="178"/>
      <c r="AP917" s="178"/>
      <c r="AQ917" s="178"/>
      <c r="AR917" s="178"/>
      <c r="AS917" s="178"/>
      <c r="AT917" s="178"/>
      <c r="AU917" s="178"/>
      <c r="AV917" s="178"/>
      <c r="AW917" s="178"/>
    </row>
    <row r="918">
      <c r="A918" s="178"/>
      <c r="B918" s="178"/>
      <c r="C918" s="178"/>
      <c r="D918" s="178"/>
      <c r="E918" s="178"/>
      <c r="F918" s="178"/>
      <c r="G918" s="178"/>
      <c r="H918" s="178"/>
      <c r="I918" s="178"/>
      <c r="J918" s="178"/>
      <c r="K918" s="178"/>
      <c r="L918" s="178"/>
      <c r="M918" s="178"/>
      <c r="N918" s="178"/>
      <c r="O918" s="178"/>
      <c r="P918" s="178"/>
      <c r="Q918" s="178"/>
      <c r="R918" s="178"/>
      <c r="S918" s="178"/>
      <c r="T918" s="178"/>
      <c r="U918" s="178"/>
      <c r="V918" s="178"/>
      <c r="W918" s="178"/>
      <c r="X918" s="178"/>
      <c r="Y918" s="178"/>
      <c r="Z918" s="178"/>
      <c r="AA918" s="178"/>
      <c r="AB918" s="178"/>
      <c r="AC918" s="178"/>
      <c r="AD918" s="178"/>
      <c r="AE918" s="178"/>
      <c r="AF918" s="178"/>
      <c r="AG918" s="178"/>
      <c r="AH918" s="178"/>
      <c r="AI918" s="178"/>
      <c r="AJ918" s="178"/>
      <c r="AK918" s="178"/>
      <c r="AL918" s="178"/>
      <c r="AM918" s="178"/>
      <c r="AN918" s="178"/>
      <c r="AO918" s="178"/>
      <c r="AP918" s="178"/>
      <c r="AQ918" s="178"/>
      <c r="AR918" s="178"/>
      <c r="AS918" s="178"/>
      <c r="AT918" s="178"/>
      <c r="AU918" s="178"/>
      <c r="AV918" s="178"/>
      <c r="AW918" s="178"/>
    </row>
    <row r="919">
      <c r="A919" s="178"/>
      <c r="B919" s="178"/>
      <c r="C919" s="178"/>
      <c r="D919" s="178"/>
      <c r="E919" s="178"/>
      <c r="F919" s="178"/>
      <c r="G919" s="178"/>
      <c r="H919" s="178"/>
      <c r="I919" s="178"/>
      <c r="J919" s="178"/>
      <c r="K919" s="178"/>
      <c r="L919" s="178"/>
      <c r="M919" s="178"/>
      <c r="N919" s="178"/>
      <c r="O919" s="178"/>
      <c r="P919" s="178"/>
      <c r="Q919" s="178"/>
      <c r="R919" s="178"/>
      <c r="S919" s="178"/>
      <c r="T919" s="178"/>
      <c r="U919" s="178"/>
      <c r="V919" s="178"/>
      <c r="W919" s="178"/>
      <c r="X919" s="178"/>
      <c r="Y919" s="178"/>
      <c r="Z919" s="178"/>
      <c r="AA919" s="178"/>
      <c r="AB919" s="178"/>
      <c r="AC919" s="178"/>
      <c r="AD919" s="178"/>
      <c r="AE919" s="178"/>
      <c r="AF919" s="178"/>
      <c r="AG919" s="178"/>
      <c r="AH919" s="178"/>
      <c r="AI919" s="178"/>
      <c r="AJ919" s="178"/>
      <c r="AK919" s="178"/>
      <c r="AL919" s="178"/>
      <c r="AM919" s="178"/>
      <c r="AN919" s="178"/>
      <c r="AO919" s="178"/>
      <c r="AP919" s="178"/>
      <c r="AQ919" s="178"/>
      <c r="AR919" s="178"/>
      <c r="AS919" s="178"/>
      <c r="AT919" s="178"/>
      <c r="AU919" s="178"/>
      <c r="AV919" s="178"/>
      <c r="AW919" s="178"/>
    </row>
    <row r="920">
      <c r="A920" s="178"/>
      <c r="B920" s="178"/>
      <c r="C920" s="178"/>
      <c r="D920" s="178"/>
      <c r="E920" s="178"/>
      <c r="F920" s="178"/>
      <c r="G920" s="178"/>
      <c r="H920" s="178"/>
      <c r="I920" s="178"/>
      <c r="J920" s="178"/>
      <c r="K920" s="178"/>
      <c r="L920" s="178"/>
      <c r="M920" s="178"/>
      <c r="N920" s="178"/>
      <c r="O920" s="178"/>
      <c r="P920" s="178"/>
      <c r="Q920" s="178"/>
      <c r="R920" s="178"/>
      <c r="S920" s="178"/>
      <c r="T920" s="178"/>
      <c r="U920" s="178"/>
      <c r="V920" s="178"/>
      <c r="W920" s="178"/>
      <c r="X920" s="178"/>
      <c r="Y920" s="178"/>
      <c r="Z920" s="178"/>
      <c r="AA920" s="178"/>
      <c r="AB920" s="178"/>
      <c r="AC920" s="178"/>
      <c r="AD920" s="178"/>
      <c r="AE920" s="178"/>
      <c r="AF920" s="178"/>
      <c r="AG920" s="178"/>
      <c r="AH920" s="178"/>
      <c r="AI920" s="178"/>
      <c r="AJ920" s="178"/>
      <c r="AK920" s="178"/>
      <c r="AL920" s="178"/>
      <c r="AM920" s="178"/>
      <c r="AN920" s="178"/>
      <c r="AO920" s="178"/>
      <c r="AP920" s="178"/>
      <c r="AQ920" s="178"/>
      <c r="AR920" s="178"/>
      <c r="AS920" s="178"/>
      <c r="AT920" s="178"/>
      <c r="AU920" s="178"/>
      <c r="AV920" s="178"/>
      <c r="AW920" s="178"/>
    </row>
    <row r="921">
      <c r="A921" s="178"/>
      <c r="B921" s="178"/>
      <c r="C921" s="178"/>
      <c r="D921" s="178"/>
      <c r="E921" s="178"/>
      <c r="F921" s="178"/>
      <c r="G921" s="178"/>
      <c r="H921" s="178"/>
      <c r="I921" s="178"/>
      <c r="J921" s="178"/>
      <c r="K921" s="178"/>
      <c r="L921" s="178"/>
      <c r="M921" s="178"/>
      <c r="N921" s="178"/>
      <c r="O921" s="178"/>
      <c r="P921" s="178"/>
      <c r="Q921" s="178"/>
      <c r="R921" s="178"/>
      <c r="S921" s="178"/>
      <c r="T921" s="178"/>
      <c r="U921" s="178"/>
      <c r="V921" s="178"/>
      <c r="W921" s="178"/>
      <c r="X921" s="178"/>
      <c r="Y921" s="178"/>
      <c r="Z921" s="178"/>
      <c r="AA921" s="178"/>
      <c r="AB921" s="178"/>
      <c r="AC921" s="178"/>
      <c r="AD921" s="178"/>
      <c r="AE921" s="178"/>
      <c r="AF921" s="178"/>
      <c r="AG921" s="178"/>
      <c r="AH921" s="178"/>
      <c r="AI921" s="178"/>
      <c r="AJ921" s="178"/>
      <c r="AK921" s="178"/>
      <c r="AL921" s="178"/>
      <c r="AM921" s="178"/>
      <c r="AN921" s="178"/>
      <c r="AO921" s="178"/>
      <c r="AP921" s="178"/>
      <c r="AQ921" s="178"/>
      <c r="AR921" s="178"/>
      <c r="AS921" s="178"/>
      <c r="AT921" s="178"/>
      <c r="AU921" s="178"/>
      <c r="AV921" s="178"/>
      <c r="AW921" s="178"/>
    </row>
    <row r="922">
      <c r="A922" s="178"/>
      <c r="B922" s="178"/>
      <c r="C922" s="178"/>
      <c r="D922" s="178"/>
      <c r="E922" s="178"/>
      <c r="F922" s="178"/>
      <c r="G922" s="178"/>
      <c r="H922" s="178"/>
      <c r="I922" s="178"/>
      <c r="J922" s="178"/>
      <c r="K922" s="178"/>
      <c r="L922" s="178"/>
      <c r="M922" s="178"/>
      <c r="N922" s="178"/>
      <c r="O922" s="178"/>
      <c r="P922" s="178"/>
      <c r="Q922" s="178"/>
      <c r="R922" s="178"/>
      <c r="S922" s="178"/>
      <c r="T922" s="178"/>
      <c r="U922" s="178"/>
      <c r="V922" s="178"/>
      <c r="W922" s="178"/>
      <c r="X922" s="178"/>
      <c r="Y922" s="178"/>
      <c r="Z922" s="178"/>
      <c r="AA922" s="178"/>
      <c r="AB922" s="178"/>
      <c r="AC922" s="178"/>
      <c r="AD922" s="178"/>
      <c r="AE922" s="178"/>
      <c r="AF922" s="178"/>
      <c r="AG922" s="178"/>
      <c r="AH922" s="178"/>
      <c r="AI922" s="178"/>
      <c r="AJ922" s="178"/>
      <c r="AK922" s="178"/>
      <c r="AL922" s="178"/>
      <c r="AM922" s="178"/>
      <c r="AN922" s="178"/>
      <c r="AO922" s="178"/>
      <c r="AP922" s="178"/>
      <c r="AQ922" s="178"/>
      <c r="AR922" s="178"/>
      <c r="AS922" s="178"/>
      <c r="AT922" s="178"/>
      <c r="AU922" s="178"/>
      <c r="AV922" s="178"/>
      <c r="AW922" s="178"/>
    </row>
    <row r="923">
      <c r="A923" s="178"/>
      <c r="B923" s="178"/>
      <c r="C923" s="178"/>
      <c r="D923" s="178"/>
      <c r="E923" s="178"/>
      <c r="F923" s="178"/>
      <c r="G923" s="178"/>
      <c r="H923" s="178"/>
      <c r="I923" s="178"/>
      <c r="J923" s="178"/>
      <c r="K923" s="178"/>
      <c r="L923" s="178"/>
      <c r="M923" s="178"/>
      <c r="N923" s="178"/>
      <c r="O923" s="178"/>
      <c r="P923" s="178"/>
      <c r="Q923" s="178"/>
      <c r="R923" s="178"/>
      <c r="S923" s="178"/>
      <c r="T923" s="178"/>
      <c r="U923" s="178"/>
      <c r="V923" s="178"/>
      <c r="W923" s="178"/>
      <c r="X923" s="178"/>
      <c r="Y923" s="178"/>
      <c r="Z923" s="178"/>
      <c r="AA923" s="178"/>
      <c r="AB923" s="178"/>
      <c r="AC923" s="178"/>
      <c r="AD923" s="178"/>
      <c r="AE923" s="178"/>
      <c r="AF923" s="178"/>
      <c r="AG923" s="178"/>
      <c r="AH923" s="178"/>
      <c r="AI923" s="178"/>
      <c r="AJ923" s="178"/>
      <c r="AK923" s="178"/>
      <c r="AL923" s="178"/>
      <c r="AM923" s="178"/>
      <c r="AN923" s="178"/>
      <c r="AO923" s="178"/>
      <c r="AP923" s="178"/>
      <c r="AQ923" s="178"/>
      <c r="AR923" s="178"/>
      <c r="AS923" s="178"/>
      <c r="AT923" s="178"/>
      <c r="AU923" s="178"/>
      <c r="AV923" s="178"/>
      <c r="AW923" s="178"/>
    </row>
    <row r="924">
      <c r="A924" s="178"/>
      <c r="B924" s="178"/>
      <c r="C924" s="178"/>
      <c r="D924" s="178"/>
      <c r="E924" s="178"/>
      <c r="F924" s="178"/>
      <c r="G924" s="178"/>
      <c r="H924" s="178"/>
      <c r="I924" s="178"/>
      <c r="J924" s="178"/>
      <c r="K924" s="178"/>
      <c r="L924" s="178"/>
      <c r="M924" s="178"/>
      <c r="N924" s="178"/>
      <c r="O924" s="178"/>
      <c r="P924" s="178"/>
      <c r="Q924" s="178"/>
      <c r="R924" s="178"/>
      <c r="S924" s="178"/>
      <c r="T924" s="178"/>
      <c r="U924" s="178"/>
      <c r="V924" s="178"/>
      <c r="W924" s="178"/>
      <c r="X924" s="178"/>
      <c r="Y924" s="178"/>
      <c r="Z924" s="178"/>
      <c r="AA924" s="178"/>
      <c r="AB924" s="178"/>
      <c r="AC924" s="178"/>
      <c r="AD924" s="178"/>
      <c r="AE924" s="178"/>
      <c r="AF924" s="178"/>
      <c r="AG924" s="178"/>
      <c r="AH924" s="178"/>
      <c r="AI924" s="178"/>
      <c r="AJ924" s="178"/>
      <c r="AK924" s="178"/>
      <c r="AL924" s="178"/>
      <c r="AM924" s="178"/>
      <c r="AN924" s="178"/>
      <c r="AO924" s="178"/>
      <c r="AP924" s="178"/>
      <c r="AQ924" s="178"/>
      <c r="AR924" s="178"/>
      <c r="AS924" s="178"/>
      <c r="AT924" s="178"/>
      <c r="AU924" s="178"/>
      <c r="AV924" s="178"/>
      <c r="AW924" s="178"/>
    </row>
    <row r="925">
      <c r="A925" s="178"/>
      <c r="B925" s="178"/>
      <c r="C925" s="178"/>
      <c r="D925" s="178"/>
      <c r="E925" s="178"/>
      <c r="F925" s="178"/>
      <c r="G925" s="178"/>
      <c r="H925" s="178"/>
      <c r="I925" s="178"/>
      <c r="J925" s="178"/>
      <c r="K925" s="178"/>
      <c r="L925" s="178"/>
      <c r="M925" s="178"/>
      <c r="N925" s="178"/>
      <c r="O925" s="178"/>
      <c r="P925" s="178"/>
      <c r="Q925" s="178"/>
      <c r="R925" s="178"/>
      <c r="S925" s="178"/>
      <c r="T925" s="178"/>
      <c r="U925" s="178"/>
      <c r="V925" s="178"/>
      <c r="W925" s="178"/>
      <c r="X925" s="178"/>
      <c r="Y925" s="178"/>
      <c r="Z925" s="178"/>
      <c r="AA925" s="178"/>
      <c r="AB925" s="178"/>
      <c r="AC925" s="178"/>
      <c r="AD925" s="178"/>
      <c r="AE925" s="178"/>
      <c r="AF925" s="178"/>
      <c r="AG925" s="178"/>
      <c r="AH925" s="178"/>
      <c r="AI925" s="178"/>
      <c r="AJ925" s="178"/>
      <c r="AK925" s="178"/>
      <c r="AL925" s="178"/>
      <c r="AM925" s="178"/>
      <c r="AN925" s="178"/>
      <c r="AO925" s="178"/>
      <c r="AP925" s="178"/>
      <c r="AQ925" s="178"/>
      <c r="AR925" s="178"/>
      <c r="AS925" s="178"/>
      <c r="AT925" s="178"/>
      <c r="AU925" s="178"/>
      <c r="AV925" s="178"/>
      <c r="AW925" s="178"/>
    </row>
    <row r="926">
      <c r="A926" s="178"/>
      <c r="B926" s="178"/>
      <c r="C926" s="178"/>
      <c r="D926" s="178"/>
      <c r="E926" s="178"/>
      <c r="F926" s="178"/>
      <c r="G926" s="178"/>
      <c r="H926" s="178"/>
      <c r="I926" s="178"/>
      <c r="J926" s="178"/>
      <c r="K926" s="178"/>
      <c r="L926" s="178"/>
      <c r="M926" s="178"/>
      <c r="N926" s="178"/>
      <c r="O926" s="178"/>
      <c r="P926" s="178"/>
      <c r="Q926" s="178"/>
      <c r="R926" s="178"/>
      <c r="S926" s="178"/>
      <c r="T926" s="178"/>
      <c r="U926" s="178"/>
      <c r="V926" s="178"/>
      <c r="W926" s="178"/>
      <c r="X926" s="178"/>
      <c r="Y926" s="178"/>
      <c r="Z926" s="178"/>
      <c r="AA926" s="178"/>
      <c r="AB926" s="178"/>
      <c r="AC926" s="178"/>
      <c r="AD926" s="178"/>
      <c r="AE926" s="178"/>
      <c r="AF926" s="178"/>
      <c r="AG926" s="178"/>
      <c r="AH926" s="178"/>
      <c r="AI926" s="178"/>
      <c r="AJ926" s="178"/>
      <c r="AK926" s="178"/>
      <c r="AL926" s="178"/>
      <c r="AM926" s="178"/>
      <c r="AN926" s="178"/>
      <c r="AO926" s="178"/>
      <c r="AP926" s="178"/>
      <c r="AQ926" s="178"/>
      <c r="AR926" s="178"/>
      <c r="AS926" s="178"/>
      <c r="AT926" s="178"/>
      <c r="AU926" s="178"/>
      <c r="AV926" s="178"/>
      <c r="AW926" s="178"/>
    </row>
    <row r="927">
      <c r="A927" s="178"/>
      <c r="B927" s="178"/>
      <c r="C927" s="178"/>
      <c r="D927" s="178"/>
      <c r="E927" s="178"/>
      <c r="F927" s="178"/>
      <c r="G927" s="178"/>
      <c r="H927" s="178"/>
      <c r="I927" s="178"/>
      <c r="J927" s="178"/>
      <c r="K927" s="178"/>
      <c r="L927" s="178"/>
      <c r="M927" s="178"/>
      <c r="N927" s="178"/>
      <c r="O927" s="178"/>
      <c r="P927" s="178"/>
      <c r="Q927" s="178"/>
      <c r="R927" s="178"/>
      <c r="S927" s="178"/>
      <c r="T927" s="178"/>
      <c r="U927" s="178"/>
      <c r="V927" s="178"/>
      <c r="W927" s="178"/>
      <c r="X927" s="178"/>
      <c r="Y927" s="178"/>
      <c r="Z927" s="178"/>
      <c r="AA927" s="178"/>
      <c r="AB927" s="178"/>
      <c r="AC927" s="178"/>
      <c r="AD927" s="178"/>
      <c r="AE927" s="178"/>
      <c r="AF927" s="178"/>
      <c r="AG927" s="178"/>
      <c r="AH927" s="178"/>
      <c r="AI927" s="178"/>
      <c r="AJ927" s="178"/>
      <c r="AK927" s="178"/>
      <c r="AL927" s="178"/>
      <c r="AM927" s="178"/>
      <c r="AN927" s="178"/>
      <c r="AO927" s="178"/>
      <c r="AP927" s="178"/>
      <c r="AQ927" s="178"/>
      <c r="AR927" s="178"/>
      <c r="AS927" s="178"/>
      <c r="AT927" s="178"/>
      <c r="AU927" s="178"/>
      <c r="AV927" s="178"/>
      <c r="AW927" s="178"/>
    </row>
    <row r="928">
      <c r="A928" s="178"/>
      <c r="B928" s="178"/>
      <c r="C928" s="178"/>
      <c r="D928" s="178"/>
      <c r="E928" s="178"/>
      <c r="F928" s="178"/>
      <c r="G928" s="178"/>
      <c r="H928" s="178"/>
      <c r="I928" s="178"/>
      <c r="J928" s="178"/>
      <c r="K928" s="178"/>
      <c r="L928" s="178"/>
      <c r="M928" s="178"/>
      <c r="N928" s="178"/>
      <c r="O928" s="178"/>
      <c r="P928" s="178"/>
      <c r="Q928" s="178"/>
      <c r="R928" s="178"/>
      <c r="S928" s="178"/>
      <c r="T928" s="178"/>
      <c r="U928" s="178"/>
      <c r="V928" s="178"/>
      <c r="W928" s="178"/>
      <c r="X928" s="178"/>
      <c r="Y928" s="178"/>
      <c r="Z928" s="178"/>
      <c r="AA928" s="178"/>
      <c r="AB928" s="178"/>
      <c r="AC928" s="178"/>
      <c r="AD928" s="178"/>
      <c r="AE928" s="178"/>
      <c r="AF928" s="178"/>
      <c r="AG928" s="178"/>
      <c r="AH928" s="178"/>
      <c r="AI928" s="178"/>
      <c r="AJ928" s="178"/>
      <c r="AK928" s="178"/>
      <c r="AL928" s="178"/>
      <c r="AM928" s="178"/>
      <c r="AN928" s="178"/>
      <c r="AO928" s="178"/>
      <c r="AP928" s="178"/>
      <c r="AQ928" s="178"/>
      <c r="AR928" s="178"/>
      <c r="AS928" s="178"/>
      <c r="AT928" s="178"/>
      <c r="AU928" s="178"/>
      <c r="AV928" s="178"/>
      <c r="AW928" s="178"/>
    </row>
    <row r="929">
      <c r="A929" s="178"/>
      <c r="B929" s="178"/>
      <c r="C929" s="178"/>
      <c r="D929" s="178"/>
      <c r="E929" s="178"/>
      <c r="F929" s="178"/>
      <c r="G929" s="178"/>
      <c r="H929" s="178"/>
      <c r="I929" s="178"/>
      <c r="J929" s="178"/>
      <c r="K929" s="178"/>
      <c r="L929" s="178"/>
      <c r="M929" s="178"/>
      <c r="N929" s="178"/>
      <c r="O929" s="178"/>
      <c r="P929" s="178"/>
      <c r="Q929" s="178"/>
      <c r="R929" s="178"/>
      <c r="S929" s="178"/>
      <c r="T929" s="178"/>
      <c r="U929" s="178"/>
      <c r="V929" s="178"/>
      <c r="W929" s="178"/>
      <c r="X929" s="178"/>
      <c r="Y929" s="178"/>
      <c r="Z929" s="178"/>
      <c r="AA929" s="178"/>
      <c r="AB929" s="178"/>
      <c r="AC929" s="178"/>
      <c r="AD929" s="178"/>
      <c r="AE929" s="178"/>
      <c r="AF929" s="178"/>
      <c r="AG929" s="178"/>
      <c r="AH929" s="178"/>
      <c r="AI929" s="178"/>
      <c r="AJ929" s="178"/>
      <c r="AK929" s="178"/>
      <c r="AL929" s="178"/>
      <c r="AM929" s="178"/>
      <c r="AN929" s="178"/>
      <c r="AO929" s="178"/>
      <c r="AP929" s="178"/>
      <c r="AQ929" s="178"/>
      <c r="AR929" s="178"/>
      <c r="AS929" s="178"/>
      <c r="AT929" s="178"/>
      <c r="AU929" s="178"/>
      <c r="AV929" s="178"/>
      <c r="AW929" s="178"/>
    </row>
    <row r="930">
      <c r="A930" s="178"/>
      <c r="B930" s="178"/>
      <c r="C930" s="178"/>
      <c r="D930" s="178"/>
      <c r="E930" s="178"/>
      <c r="F930" s="178"/>
      <c r="G930" s="178"/>
      <c r="H930" s="178"/>
      <c r="I930" s="178"/>
      <c r="J930" s="178"/>
      <c r="K930" s="178"/>
      <c r="L930" s="178"/>
      <c r="M930" s="178"/>
      <c r="N930" s="178"/>
      <c r="O930" s="178"/>
      <c r="P930" s="178"/>
      <c r="Q930" s="178"/>
      <c r="R930" s="178"/>
      <c r="S930" s="178"/>
      <c r="T930" s="178"/>
      <c r="U930" s="178"/>
      <c r="V930" s="178"/>
      <c r="W930" s="178"/>
      <c r="X930" s="178"/>
      <c r="Y930" s="178"/>
      <c r="Z930" s="178"/>
      <c r="AA930" s="178"/>
      <c r="AB930" s="178"/>
      <c r="AC930" s="178"/>
      <c r="AD930" s="178"/>
      <c r="AE930" s="178"/>
      <c r="AF930" s="178"/>
      <c r="AG930" s="178"/>
      <c r="AH930" s="178"/>
      <c r="AI930" s="178"/>
      <c r="AJ930" s="178"/>
      <c r="AK930" s="178"/>
      <c r="AL930" s="178"/>
      <c r="AM930" s="178"/>
      <c r="AN930" s="178"/>
      <c r="AO930" s="178"/>
      <c r="AP930" s="178"/>
      <c r="AQ930" s="178"/>
      <c r="AR930" s="178"/>
      <c r="AS930" s="178"/>
      <c r="AT930" s="178"/>
      <c r="AU930" s="178"/>
      <c r="AV930" s="178"/>
      <c r="AW930" s="178"/>
    </row>
    <row r="931">
      <c r="A931" s="178"/>
      <c r="B931" s="178"/>
      <c r="C931" s="178"/>
      <c r="D931" s="178"/>
      <c r="E931" s="178"/>
      <c r="F931" s="178"/>
      <c r="G931" s="178"/>
      <c r="H931" s="178"/>
      <c r="I931" s="178"/>
      <c r="J931" s="178"/>
      <c r="K931" s="178"/>
      <c r="L931" s="178"/>
      <c r="M931" s="178"/>
      <c r="N931" s="178"/>
      <c r="O931" s="178"/>
      <c r="P931" s="178"/>
      <c r="Q931" s="178"/>
      <c r="R931" s="178"/>
      <c r="S931" s="178"/>
      <c r="T931" s="178"/>
      <c r="U931" s="178"/>
      <c r="V931" s="178"/>
      <c r="W931" s="178"/>
      <c r="X931" s="178"/>
      <c r="Y931" s="178"/>
      <c r="Z931" s="178"/>
      <c r="AA931" s="178"/>
      <c r="AB931" s="178"/>
      <c r="AC931" s="178"/>
      <c r="AD931" s="178"/>
      <c r="AE931" s="178"/>
      <c r="AF931" s="178"/>
      <c r="AG931" s="178"/>
      <c r="AH931" s="178"/>
      <c r="AI931" s="178"/>
      <c r="AJ931" s="178"/>
      <c r="AK931" s="178"/>
      <c r="AL931" s="178"/>
      <c r="AM931" s="178"/>
      <c r="AN931" s="178"/>
      <c r="AO931" s="178"/>
      <c r="AP931" s="178"/>
      <c r="AQ931" s="178"/>
      <c r="AR931" s="178"/>
      <c r="AS931" s="178"/>
      <c r="AT931" s="178"/>
      <c r="AU931" s="178"/>
      <c r="AV931" s="178"/>
      <c r="AW931" s="178"/>
    </row>
    <row r="932">
      <c r="A932" s="178"/>
      <c r="B932" s="178"/>
      <c r="C932" s="178"/>
      <c r="D932" s="178"/>
      <c r="E932" s="178"/>
      <c r="F932" s="178"/>
      <c r="G932" s="178"/>
      <c r="H932" s="178"/>
      <c r="I932" s="178"/>
      <c r="J932" s="178"/>
      <c r="K932" s="178"/>
      <c r="L932" s="178"/>
      <c r="M932" s="178"/>
      <c r="N932" s="178"/>
      <c r="O932" s="178"/>
      <c r="P932" s="178"/>
      <c r="Q932" s="178"/>
      <c r="R932" s="178"/>
      <c r="S932" s="178"/>
      <c r="T932" s="178"/>
      <c r="U932" s="178"/>
      <c r="V932" s="178"/>
      <c r="W932" s="178"/>
      <c r="X932" s="178"/>
      <c r="Y932" s="178"/>
      <c r="Z932" s="178"/>
      <c r="AA932" s="178"/>
      <c r="AB932" s="178"/>
      <c r="AC932" s="178"/>
      <c r="AD932" s="178"/>
      <c r="AE932" s="178"/>
      <c r="AF932" s="178"/>
      <c r="AG932" s="178"/>
      <c r="AH932" s="178"/>
      <c r="AI932" s="178"/>
      <c r="AJ932" s="178"/>
      <c r="AK932" s="178"/>
      <c r="AL932" s="178"/>
      <c r="AM932" s="178"/>
      <c r="AN932" s="178"/>
      <c r="AO932" s="178"/>
      <c r="AP932" s="178"/>
      <c r="AQ932" s="178"/>
      <c r="AR932" s="178"/>
      <c r="AS932" s="178"/>
      <c r="AT932" s="178"/>
      <c r="AU932" s="178"/>
      <c r="AV932" s="178"/>
      <c r="AW932" s="178"/>
    </row>
    <row r="933">
      <c r="A933" s="178"/>
      <c r="B933" s="178"/>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178"/>
      <c r="Y933" s="178"/>
      <c r="Z933" s="178"/>
      <c r="AA933" s="178"/>
      <c r="AB933" s="178"/>
      <c r="AC933" s="178"/>
      <c r="AD933" s="178"/>
      <c r="AE933" s="178"/>
      <c r="AF933" s="178"/>
      <c r="AG933" s="178"/>
      <c r="AH933" s="178"/>
      <c r="AI933" s="178"/>
      <c r="AJ933" s="178"/>
      <c r="AK933" s="178"/>
      <c r="AL933" s="178"/>
      <c r="AM933" s="178"/>
      <c r="AN933" s="178"/>
      <c r="AO933" s="178"/>
      <c r="AP933" s="178"/>
      <c r="AQ933" s="178"/>
      <c r="AR933" s="178"/>
      <c r="AS933" s="178"/>
      <c r="AT933" s="178"/>
      <c r="AU933" s="178"/>
      <c r="AV933" s="178"/>
      <c r="AW933" s="178"/>
    </row>
    <row r="934">
      <c r="A934" s="178"/>
      <c r="B934" s="178"/>
      <c r="C934" s="178"/>
      <c r="D934" s="178"/>
      <c r="E934" s="178"/>
      <c r="F934" s="178"/>
      <c r="G934" s="178"/>
      <c r="H934" s="178"/>
      <c r="I934" s="178"/>
      <c r="J934" s="178"/>
      <c r="K934" s="178"/>
      <c r="L934" s="178"/>
      <c r="M934" s="178"/>
      <c r="N934" s="178"/>
      <c r="O934" s="178"/>
      <c r="P934" s="178"/>
      <c r="Q934" s="178"/>
      <c r="R934" s="178"/>
      <c r="S934" s="178"/>
      <c r="T934" s="178"/>
      <c r="U934" s="178"/>
      <c r="V934" s="178"/>
      <c r="W934" s="178"/>
      <c r="X934" s="178"/>
      <c r="Y934" s="178"/>
      <c r="Z934" s="178"/>
      <c r="AA934" s="178"/>
      <c r="AB934" s="178"/>
      <c r="AC934" s="178"/>
      <c r="AD934" s="178"/>
      <c r="AE934" s="178"/>
      <c r="AF934" s="178"/>
      <c r="AG934" s="178"/>
      <c r="AH934" s="178"/>
      <c r="AI934" s="178"/>
      <c r="AJ934" s="178"/>
      <c r="AK934" s="178"/>
      <c r="AL934" s="178"/>
      <c r="AM934" s="178"/>
      <c r="AN934" s="178"/>
      <c r="AO934" s="178"/>
      <c r="AP934" s="178"/>
      <c r="AQ934" s="178"/>
      <c r="AR934" s="178"/>
      <c r="AS934" s="178"/>
      <c r="AT934" s="178"/>
      <c r="AU934" s="178"/>
      <c r="AV934" s="178"/>
      <c r="AW934" s="178"/>
    </row>
    <row r="935">
      <c r="A935" s="178"/>
      <c r="B935" s="178"/>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178"/>
      <c r="Y935" s="178"/>
      <c r="Z935" s="178"/>
      <c r="AA935" s="178"/>
      <c r="AB935" s="178"/>
      <c r="AC935" s="178"/>
      <c r="AD935" s="178"/>
      <c r="AE935" s="178"/>
      <c r="AF935" s="178"/>
      <c r="AG935" s="178"/>
      <c r="AH935" s="178"/>
      <c r="AI935" s="178"/>
      <c r="AJ935" s="178"/>
      <c r="AK935" s="178"/>
      <c r="AL935" s="178"/>
      <c r="AM935" s="178"/>
      <c r="AN935" s="178"/>
      <c r="AO935" s="178"/>
      <c r="AP935" s="178"/>
      <c r="AQ935" s="178"/>
      <c r="AR935" s="178"/>
      <c r="AS935" s="178"/>
      <c r="AT935" s="178"/>
      <c r="AU935" s="178"/>
      <c r="AV935" s="178"/>
      <c r="AW935" s="178"/>
    </row>
    <row r="936">
      <c r="A936" s="178"/>
      <c r="B936" s="178"/>
      <c r="C936" s="178"/>
      <c r="D936" s="178"/>
      <c r="E936" s="178"/>
      <c r="F936" s="178"/>
      <c r="G936" s="178"/>
      <c r="H936" s="178"/>
      <c r="I936" s="178"/>
      <c r="J936" s="178"/>
      <c r="K936" s="178"/>
      <c r="L936" s="178"/>
      <c r="M936" s="178"/>
      <c r="N936" s="178"/>
      <c r="O936" s="178"/>
      <c r="P936" s="178"/>
      <c r="Q936" s="178"/>
      <c r="R936" s="178"/>
      <c r="S936" s="178"/>
      <c r="T936" s="178"/>
      <c r="U936" s="178"/>
      <c r="V936" s="178"/>
      <c r="W936" s="178"/>
      <c r="X936" s="178"/>
      <c r="Y936" s="178"/>
      <c r="Z936" s="178"/>
      <c r="AA936" s="178"/>
      <c r="AB936" s="178"/>
      <c r="AC936" s="178"/>
      <c r="AD936" s="178"/>
      <c r="AE936" s="178"/>
      <c r="AF936" s="178"/>
      <c r="AG936" s="178"/>
      <c r="AH936" s="178"/>
      <c r="AI936" s="178"/>
      <c r="AJ936" s="178"/>
      <c r="AK936" s="178"/>
      <c r="AL936" s="178"/>
      <c r="AM936" s="178"/>
      <c r="AN936" s="178"/>
      <c r="AO936" s="178"/>
      <c r="AP936" s="178"/>
      <c r="AQ936" s="178"/>
      <c r="AR936" s="178"/>
      <c r="AS936" s="178"/>
      <c r="AT936" s="178"/>
      <c r="AU936" s="178"/>
      <c r="AV936" s="178"/>
      <c r="AW936" s="178"/>
    </row>
    <row r="937">
      <c r="A937" s="178"/>
      <c r="B937" s="178"/>
      <c r="C937" s="178"/>
      <c r="D937" s="178"/>
      <c r="E937" s="178"/>
      <c r="F937" s="178"/>
      <c r="G937" s="178"/>
      <c r="H937" s="178"/>
      <c r="I937" s="178"/>
      <c r="J937" s="178"/>
      <c r="K937" s="178"/>
      <c r="L937" s="178"/>
      <c r="M937" s="178"/>
      <c r="N937" s="178"/>
      <c r="O937" s="178"/>
      <c r="P937" s="178"/>
      <c r="Q937" s="178"/>
      <c r="R937" s="178"/>
      <c r="S937" s="178"/>
      <c r="T937" s="178"/>
      <c r="U937" s="178"/>
      <c r="V937" s="178"/>
      <c r="W937" s="178"/>
      <c r="X937" s="178"/>
      <c r="Y937" s="178"/>
      <c r="Z937" s="178"/>
      <c r="AA937" s="178"/>
      <c r="AB937" s="178"/>
      <c r="AC937" s="178"/>
      <c r="AD937" s="178"/>
      <c r="AE937" s="178"/>
      <c r="AF937" s="178"/>
      <c r="AG937" s="178"/>
      <c r="AH937" s="178"/>
      <c r="AI937" s="178"/>
      <c r="AJ937" s="178"/>
      <c r="AK937" s="178"/>
      <c r="AL937" s="178"/>
      <c r="AM937" s="178"/>
      <c r="AN937" s="178"/>
      <c r="AO937" s="178"/>
      <c r="AP937" s="178"/>
      <c r="AQ937" s="178"/>
      <c r="AR937" s="178"/>
      <c r="AS937" s="178"/>
      <c r="AT937" s="178"/>
      <c r="AU937" s="178"/>
      <c r="AV937" s="178"/>
      <c r="AW937" s="178"/>
    </row>
    <row r="938">
      <c r="A938" s="178"/>
      <c r="B938" s="178"/>
      <c r="C938" s="178"/>
      <c r="D938" s="178"/>
      <c r="E938" s="178"/>
      <c r="F938" s="178"/>
      <c r="G938" s="178"/>
      <c r="H938" s="178"/>
      <c r="I938" s="178"/>
      <c r="J938" s="178"/>
      <c r="K938" s="178"/>
      <c r="L938" s="178"/>
      <c r="M938" s="178"/>
      <c r="N938" s="178"/>
      <c r="O938" s="178"/>
      <c r="P938" s="178"/>
      <c r="Q938" s="178"/>
      <c r="R938" s="178"/>
      <c r="S938" s="178"/>
      <c r="T938" s="178"/>
      <c r="U938" s="178"/>
      <c r="V938" s="178"/>
      <c r="W938" s="178"/>
      <c r="X938" s="178"/>
      <c r="Y938" s="178"/>
      <c r="Z938" s="178"/>
      <c r="AA938" s="178"/>
      <c r="AB938" s="178"/>
      <c r="AC938" s="178"/>
      <c r="AD938" s="178"/>
      <c r="AE938" s="178"/>
      <c r="AF938" s="178"/>
      <c r="AG938" s="178"/>
      <c r="AH938" s="178"/>
      <c r="AI938" s="178"/>
      <c r="AJ938" s="178"/>
      <c r="AK938" s="178"/>
      <c r="AL938" s="178"/>
      <c r="AM938" s="178"/>
      <c r="AN938" s="178"/>
      <c r="AO938" s="178"/>
      <c r="AP938" s="178"/>
      <c r="AQ938" s="178"/>
      <c r="AR938" s="178"/>
      <c r="AS938" s="178"/>
      <c r="AT938" s="178"/>
      <c r="AU938" s="178"/>
      <c r="AV938" s="178"/>
      <c r="AW938" s="178"/>
    </row>
    <row r="939">
      <c r="A939" s="178"/>
      <c r="B939" s="178"/>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178"/>
      <c r="Y939" s="178"/>
      <c r="Z939" s="178"/>
      <c r="AA939" s="178"/>
      <c r="AB939" s="178"/>
      <c r="AC939" s="178"/>
      <c r="AD939" s="178"/>
      <c r="AE939" s="178"/>
      <c r="AF939" s="178"/>
      <c r="AG939" s="178"/>
      <c r="AH939" s="178"/>
      <c r="AI939" s="178"/>
      <c r="AJ939" s="178"/>
      <c r="AK939" s="178"/>
      <c r="AL939" s="178"/>
      <c r="AM939" s="178"/>
      <c r="AN939" s="178"/>
      <c r="AO939" s="178"/>
      <c r="AP939" s="178"/>
      <c r="AQ939" s="178"/>
      <c r="AR939" s="178"/>
      <c r="AS939" s="178"/>
      <c r="AT939" s="178"/>
      <c r="AU939" s="178"/>
      <c r="AV939" s="178"/>
      <c r="AW939" s="178"/>
    </row>
    <row r="940">
      <c r="A940" s="178"/>
      <c r="B940" s="178"/>
      <c r="C940" s="178"/>
      <c r="D940" s="178"/>
      <c r="E940" s="178"/>
      <c r="F940" s="178"/>
      <c r="G940" s="178"/>
      <c r="H940" s="178"/>
      <c r="I940" s="178"/>
      <c r="J940" s="178"/>
      <c r="K940" s="178"/>
      <c r="L940" s="178"/>
      <c r="M940" s="178"/>
      <c r="N940" s="178"/>
      <c r="O940" s="178"/>
      <c r="P940" s="178"/>
      <c r="Q940" s="178"/>
      <c r="R940" s="178"/>
      <c r="S940" s="178"/>
      <c r="T940" s="178"/>
      <c r="U940" s="178"/>
      <c r="V940" s="178"/>
      <c r="W940" s="178"/>
      <c r="X940" s="178"/>
      <c r="Y940" s="178"/>
      <c r="Z940" s="178"/>
      <c r="AA940" s="178"/>
      <c r="AB940" s="178"/>
      <c r="AC940" s="178"/>
      <c r="AD940" s="178"/>
      <c r="AE940" s="178"/>
      <c r="AF940" s="178"/>
      <c r="AG940" s="178"/>
      <c r="AH940" s="178"/>
      <c r="AI940" s="178"/>
      <c r="AJ940" s="178"/>
      <c r="AK940" s="178"/>
      <c r="AL940" s="178"/>
      <c r="AM940" s="178"/>
      <c r="AN940" s="178"/>
      <c r="AO940" s="178"/>
      <c r="AP940" s="178"/>
      <c r="AQ940" s="178"/>
      <c r="AR940" s="178"/>
      <c r="AS940" s="178"/>
      <c r="AT940" s="178"/>
      <c r="AU940" s="178"/>
      <c r="AV940" s="178"/>
      <c r="AW940" s="178"/>
    </row>
    <row r="941">
      <c r="A941" s="178"/>
      <c r="B941" s="178"/>
      <c r="C941" s="178"/>
      <c r="D941" s="178"/>
      <c r="E941" s="178"/>
      <c r="F941" s="178"/>
      <c r="G941" s="178"/>
      <c r="H941" s="178"/>
      <c r="I941" s="178"/>
      <c r="J941" s="178"/>
      <c r="K941" s="178"/>
      <c r="L941" s="178"/>
      <c r="M941" s="178"/>
      <c r="N941" s="178"/>
      <c r="O941" s="178"/>
      <c r="P941" s="178"/>
      <c r="Q941" s="178"/>
      <c r="R941" s="178"/>
      <c r="S941" s="178"/>
      <c r="T941" s="178"/>
      <c r="U941" s="178"/>
      <c r="V941" s="178"/>
      <c r="W941" s="178"/>
      <c r="X941" s="178"/>
      <c r="Y941" s="178"/>
      <c r="Z941" s="178"/>
      <c r="AA941" s="178"/>
      <c r="AB941" s="178"/>
      <c r="AC941" s="178"/>
      <c r="AD941" s="178"/>
      <c r="AE941" s="178"/>
      <c r="AF941" s="178"/>
      <c r="AG941" s="178"/>
      <c r="AH941" s="178"/>
      <c r="AI941" s="178"/>
      <c r="AJ941" s="178"/>
      <c r="AK941" s="178"/>
      <c r="AL941" s="178"/>
      <c r="AM941" s="178"/>
      <c r="AN941" s="178"/>
      <c r="AO941" s="178"/>
      <c r="AP941" s="178"/>
      <c r="AQ941" s="178"/>
      <c r="AR941" s="178"/>
      <c r="AS941" s="178"/>
      <c r="AT941" s="178"/>
      <c r="AU941" s="178"/>
      <c r="AV941" s="178"/>
      <c r="AW941" s="178"/>
    </row>
    <row r="942">
      <c r="A942" s="178"/>
      <c r="B942" s="178"/>
      <c r="C942" s="178"/>
      <c r="D942" s="178"/>
      <c r="E942" s="178"/>
      <c r="F942" s="178"/>
      <c r="G942" s="178"/>
      <c r="H942" s="178"/>
      <c r="I942" s="178"/>
      <c r="J942" s="178"/>
      <c r="K942" s="178"/>
      <c r="L942" s="178"/>
      <c r="M942" s="178"/>
      <c r="N942" s="178"/>
      <c r="O942" s="178"/>
      <c r="P942" s="178"/>
      <c r="Q942" s="178"/>
      <c r="R942" s="178"/>
      <c r="S942" s="178"/>
      <c r="T942" s="178"/>
      <c r="U942" s="178"/>
      <c r="V942" s="178"/>
      <c r="W942" s="178"/>
      <c r="X942" s="178"/>
      <c r="Y942" s="178"/>
      <c r="Z942" s="178"/>
      <c r="AA942" s="178"/>
      <c r="AB942" s="178"/>
      <c r="AC942" s="178"/>
      <c r="AD942" s="178"/>
      <c r="AE942" s="178"/>
      <c r="AF942" s="178"/>
      <c r="AG942" s="178"/>
      <c r="AH942" s="178"/>
      <c r="AI942" s="178"/>
      <c r="AJ942" s="178"/>
      <c r="AK942" s="178"/>
      <c r="AL942" s="178"/>
      <c r="AM942" s="178"/>
      <c r="AN942" s="178"/>
      <c r="AO942" s="178"/>
      <c r="AP942" s="178"/>
      <c r="AQ942" s="178"/>
      <c r="AR942" s="178"/>
      <c r="AS942" s="178"/>
      <c r="AT942" s="178"/>
      <c r="AU942" s="178"/>
      <c r="AV942" s="178"/>
      <c r="AW942" s="178"/>
    </row>
    <row r="943">
      <c r="A943" s="178"/>
      <c r="B943" s="178"/>
      <c r="C943" s="178"/>
      <c r="D943" s="178"/>
      <c r="E943" s="178"/>
      <c r="F943" s="178"/>
      <c r="G943" s="178"/>
      <c r="H943" s="178"/>
      <c r="I943" s="178"/>
      <c r="J943" s="178"/>
      <c r="K943" s="178"/>
      <c r="L943" s="178"/>
      <c r="M943" s="178"/>
      <c r="N943" s="178"/>
      <c r="O943" s="178"/>
      <c r="P943" s="178"/>
      <c r="Q943" s="178"/>
      <c r="R943" s="178"/>
      <c r="S943" s="178"/>
      <c r="T943" s="178"/>
      <c r="U943" s="178"/>
      <c r="V943" s="178"/>
      <c r="W943" s="178"/>
      <c r="X943" s="178"/>
      <c r="Y943" s="178"/>
      <c r="Z943" s="178"/>
      <c r="AA943" s="178"/>
      <c r="AB943" s="178"/>
      <c r="AC943" s="178"/>
      <c r="AD943" s="178"/>
      <c r="AE943" s="178"/>
      <c r="AF943" s="178"/>
      <c r="AG943" s="178"/>
      <c r="AH943" s="178"/>
      <c r="AI943" s="178"/>
      <c r="AJ943" s="178"/>
      <c r="AK943" s="178"/>
      <c r="AL943" s="178"/>
      <c r="AM943" s="178"/>
      <c r="AN943" s="178"/>
      <c r="AO943" s="178"/>
      <c r="AP943" s="178"/>
      <c r="AQ943" s="178"/>
      <c r="AR943" s="178"/>
      <c r="AS943" s="178"/>
      <c r="AT943" s="178"/>
      <c r="AU943" s="178"/>
      <c r="AV943" s="178"/>
      <c r="AW943" s="178"/>
    </row>
    <row r="944">
      <c r="A944" s="178"/>
      <c r="B944" s="178"/>
      <c r="C944" s="178"/>
      <c r="D944" s="178"/>
      <c r="E944" s="178"/>
      <c r="F944" s="178"/>
      <c r="G944" s="178"/>
      <c r="H944" s="178"/>
      <c r="I944" s="178"/>
      <c r="J944" s="178"/>
      <c r="K944" s="178"/>
      <c r="L944" s="178"/>
      <c r="M944" s="178"/>
      <c r="N944" s="178"/>
      <c r="O944" s="178"/>
      <c r="P944" s="178"/>
      <c r="Q944" s="178"/>
      <c r="R944" s="178"/>
      <c r="S944" s="178"/>
      <c r="T944" s="178"/>
      <c r="U944" s="178"/>
      <c r="V944" s="178"/>
      <c r="W944" s="178"/>
      <c r="X944" s="178"/>
      <c r="Y944" s="178"/>
      <c r="Z944" s="178"/>
      <c r="AA944" s="178"/>
      <c r="AB944" s="178"/>
      <c r="AC944" s="178"/>
      <c r="AD944" s="178"/>
      <c r="AE944" s="178"/>
      <c r="AF944" s="178"/>
      <c r="AG944" s="178"/>
      <c r="AH944" s="178"/>
      <c r="AI944" s="178"/>
      <c r="AJ944" s="178"/>
      <c r="AK944" s="178"/>
      <c r="AL944" s="178"/>
      <c r="AM944" s="178"/>
      <c r="AN944" s="178"/>
      <c r="AO944" s="178"/>
      <c r="AP944" s="178"/>
      <c r="AQ944" s="178"/>
      <c r="AR944" s="178"/>
      <c r="AS944" s="178"/>
      <c r="AT944" s="178"/>
      <c r="AU944" s="178"/>
      <c r="AV944" s="178"/>
      <c r="AW944" s="178"/>
    </row>
    <row r="945">
      <c r="A945" s="178"/>
      <c r="B945" s="178"/>
      <c r="C945" s="178"/>
      <c r="D945" s="178"/>
      <c r="E945" s="178"/>
      <c r="F945" s="178"/>
      <c r="G945" s="178"/>
      <c r="H945" s="178"/>
      <c r="I945" s="178"/>
      <c r="J945" s="178"/>
      <c r="K945" s="178"/>
      <c r="L945" s="178"/>
      <c r="M945" s="178"/>
      <c r="N945" s="178"/>
      <c r="O945" s="178"/>
      <c r="P945" s="178"/>
      <c r="Q945" s="178"/>
      <c r="R945" s="178"/>
      <c r="S945" s="178"/>
      <c r="T945" s="178"/>
      <c r="U945" s="178"/>
      <c r="V945" s="178"/>
      <c r="W945" s="178"/>
      <c r="X945" s="178"/>
      <c r="Y945" s="178"/>
      <c r="Z945" s="178"/>
      <c r="AA945" s="178"/>
      <c r="AB945" s="178"/>
      <c r="AC945" s="178"/>
      <c r="AD945" s="178"/>
      <c r="AE945" s="178"/>
      <c r="AF945" s="178"/>
      <c r="AG945" s="178"/>
      <c r="AH945" s="178"/>
      <c r="AI945" s="178"/>
      <c r="AJ945" s="178"/>
      <c r="AK945" s="178"/>
      <c r="AL945" s="178"/>
      <c r="AM945" s="178"/>
      <c r="AN945" s="178"/>
      <c r="AO945" s="178"/>
      <c r="AP945" s="178"/>
      <c r="AQ945" s="178"/>
      <c r="AR945" s="178"/>
      <c r="AS945" s="178"/>
      <c r="AT945" s="178"/>
      <c r="AU945" s="178"/>
      <c r="AV945" s="178"/>
      <c r="AW945" s="178"/>
    </row>
    <row r="946">
      <c r="A946" s="178"/>
      <c r="B946" s="178"/>
      <c r="C946" s="178"/>
      <c r="D946" s="178"/>
      <c r="E946" s="178"/>
      <c r="F946" s="178"/>
      <c r="G946" s="178"/>
      <c r="H946" s="178"/>
      <c r="I946" s="178"/>
      <c r="J946" s="178"/>
      <c r="K946" s="178"/>
      <c r="L946" s="178"/>
      <c r="M946" s="178"/>
      <c r="N946" s="178"/>
      <c r="O946" s="178"/>
      <c r="P946" s="178"/>
      <c r="Q946" s="178"/>
      <c r="R946" s="178"/>
      <c r="S946" s="178"/>
      <c r="T946" s="178"/>
      <c r="U946" s="178"/>
      <c r="V946" s="178"/>
      <c r="W946" s="178"/>
      <c r="X946" s="178"/>
      <c r="Y946" s="178"/>
      <c r="Z946" s="178"/>
      <c r="AA946" s="178"/>
      <c r="AB946" s="178"/>
      <c r="AC946" s="178"/>
      <c r="AD946" s="178"/>
      <c r="AE946" s="178"/>
      <c r="AF946" s="178"/>
      <c r="AG946" s="178"/>
      <c r="AH946" s="178"/>
      <c r="AI946" s="178"/>
      <c r="AJ946" s="178"/>
      <c r="AK946" s="178"/>
      <c r="AL946" s="178"/>
      <c r="AM946" s="178"/>
      <c r="AN946" s="178"/>
      <c r="AO946" s="178"/>
      <c r="AP946" s="178"/>
      <c r="AQ946" s="178"/>
      <c r="AR946" s="178"/>
      <c r="AS946" s="178"/>
      <c r="AT946" s="178"/>
      <c r="AU946" s="178"/>
      <c r="AV946" s="178"/>
      <c r="AW946" s="178"/>
    </row>
    <row r="947">
      <c r="A947" s="178"/>
      <c r="B947" s="178"/>
      <c r="C947" s="178"/>
      <c r="D947" s="178"/>
      <c r="E947" s="178"/>
      <c r="F947" s="178"/>
      <c r="G947" s="178"/>
      <c r="H947" s="178"/>
      <c r="I947" s="178"/>
      <c r="J947" s="178"/>
      <c r="K947" s="178"/>
      <c r="L947" s="178"/>
      <c r="M947" s="178"/>
      <c r="N947" s="178"/>
      <c r="O947" s="178"/>
      <c r="P947" s="178"/>
      <c r="Q947" s="178"/>
      <c r="R947" s="178"/>
      <c r="S947" s="178"/>
      <c r="T947" s="178"/>
      <c r="U947" s="178"/>
      <c r="V947" s="178"/>
      <c r="W947" s="178"/>
      <c r="X947" s="178"/>
      <c r="Y947" s="178"/>
      <c r="Z947" s="178"/>
      <c r="AA947" s="178"/>
      <c r="AB947" s="178"/>
      <c r="AC947" s="178"/>
      <c r="AD947" s="178"/>
      <c r="AE947" s="178"/>
      <c r="AF947" s="178"/>
      <c r="AG947" s="178"/>
      <c r="AH947" s="178"/>
      <c r="AI947" s="178"/>
      <c r="AJ947" s="178"/>
      <c r="AK947" s="178"/>
      <c r="AL947" s="178"/>
      <c r="AM947" s="178"/>
      <c r="AN947" s="178"/>
      <c r="AO947" s="178"/>
      <c r="AP947" s="178"/>
      <c r="AQ947" s="178"/>
      <c r="AR947" s="178"/>
      <c r="AS947" s="178"/>
      <c r="AT947" s="178"/>
      <c r="AU947" s="178"/>
      <c r="AV947" s="178"/>
      <c r="AW947" s="178"/>
    </row>
    <row r="948">
      <c r="A948" s="178"/>
      <c r="B948" s="178"/>
      <c r="C948" s="178"/>
      <c r="D948" s="178"/>
      <c r="E948" s="178"/>
      <c r="F948" s="178"/>
      <c r="G948" s="178"/>
      <c r="H948" s="178"/>
      <c r="I948" s="178"/>
      <c r="J948" s="178"/>
      <c r="K948" s="178"/>
      <c r="L948" s="178"/>
      <c r="M948" s="178"/>
      <c r="N948" s="178"/>
      <c r="O948" s="178"/>
      <c r="P948" s="178"/>
      <c r="Q948" s="178"/>
      <c r="R948" s="178"/>
      <c r="S948" s="178"/>
      <c r="T948" s="178"/>
      <c r="U948" s="178"/>
      <c r="V948" s="178"/>
      <c r="W948" s="178"/>
      <c r="X948" s="178"/>
      <c r="Y948" s="178"/>
      <c r="Z948" s="178"/>
      <c r="AA948" s="178"/>
      <c r="AB948" s="178"/>
      <c r="AC948" s="178"/>
      <c r="AD948" s="178"/>
      <c r="AE948" s="178"/>
      <c r="AF948" s="178"/>
      <c r="AG948" s="178"/>
      <c r="AH948" s="178"/>
      <c r="AI948" s="178"/>
      <c r="AJ948" s="178"/>
      <c r="AK948" s="178"/>
      <c r="AL948" s="178"/>
      <c r="AM948" s="178"/>
      <c r="AN948" s="178"/>
      <c r="AO948" s="178"/>
      <c r="AP948" s="178"/>
      <c r="AQ948" s="178"/>
      <c r="AR948" s="178"/>
      <c r="AS948" s="178"/>
      <c r="AT948" s="178"/>
      <c r="AU948" s="178"/>
      <c r="AV948" s="178"/>
      <c r="AW948" s="178"/>
    </row>
    <row r="949">
      <c r="A949" s="178"/>
      <c r="B949" s="178"/>
      <c r="C949" s="178"/>
      <c r="D949" s="178"/>
      <c r="E949" s="178"/>
      <c r="F949" s="178"/>
      <c r="G949" s="178"/>
      <c r="H949" s="178"/>
      <c r="I949" s="178"/>
      <c r="J949" s="178"/>
      <c r="K949" s="178"/>
      <c r="L949" s="178"/>
      <c r="M949" s="178"/>
      <c r="N949" s="178"/>
      <c r="O949" s="178"/>
      <c r="P949" s="178"/>
      <c r="Q949" s="178"/>
      <c r="R949" s="178"/>
      <c r="S949" s="178"/>
      <c r="T949" s="178"/>
      <c r="U949" s="178"/>
      <c r="V949" s="178"/>
      <c r="W949" s="178"/>
      <c r="X949" s="178"/>
      <c r="Y949" s="178"/>
      <c r="Z949" s="178"/>
      <c r="AA949" s="178"/>
      <c r="AB949" s="178"/>
      <c r="AC949" s="178"/>
      <c r="AD949" s="178"/>
      <c r="AE949" s="178"/>
      <c r="AF949" s="178"/>
      <c r="AG949" s="178"/>
      <c r="AH949" s="178"/>
      <c r="AI949" s="178"/>
      <c r="AJ949" s="178"/>
      <c r="AK949" s="178"/>
      <c r="AL949" s="178"/>
      <c r="AM949" s="178"/>
      <c r="AN949" s="178"/>
      <c r="AO949" s="178"/>
      <c r="AP949" s="178"/>
      <c r="AQ949" s="178"/>
      <c r="AR949" s="178"/>
      <c r="AS949" s="178"/>
      <c r="AT949" s="178"/>
      <c r="AU949" s="178"/>
      <c r="AV949" s="178"/>
      <c r="AW949" s="178"/>
    </row>
    <row r="950">
      <c r="A950" s="178"/>
      <c r="B950" s="178"/>
      <c r="C950" s="178"/>
      <c r="D950" s="178"/>
      <c r="E950" s="178"/>
      <c r="F950" s="178"/>
      <c r="G950" s="178"/>
      <c r="H950" s="178"/>
      <c r="I950" s="178"/>
      <c r="J950" s="178"/>
      <c r="K950" s="178"/>
      <c r="L950" s="178"/>
      <c r="M950" s="178"/>
      <c r="N950" s="178"/>
      <c r="O950" s="178"/>
      <c r="P950" s="178"/>
      <c r="Q950" s="178"/>
      <c r="R950" s="178"/>
      <c r="S950" s="178"/>
      <c r="T950" s="178"/>
      <c r="U950" s="178"/>
      <c r="V950" s="178"/>
      <c r="W950" s="178"/>
      <c r="X950" s="178"/>
      <c r="Y950" s="178"/>
      <c r="Z950" s="178"/>
      <c r="AA950" s="178"/>
      <c r="AB950" s="178"/>
      <c r="AC950" s="178"/>
      <c r="AD950" s="178"/>
      <c r="AE950" s="178"/>
      <c r="AF950" s="178"/>
      <c r="AG950" s="178"/>
      <c r="AH950" s="178"/>
      <c r="AI950" s="178"/>
      <c r="AJ950" s="178"/>
      <c r="AK950" s="178"/>
      <c r="AL950" s="178"/>
      <c r="AM950" s="178"/>
      <c r="AN950" s="178"/>
      <c r="AO950" s="178"/>
      <c r="AP950" s="178"/>
      <c r="AQ950" s="178"/>
      <c r="AR950" s="178"/>
      <c r="AS950" s="178"/>
      <c r="AT950" s="178"/>
      <c r="AU950" s="178"/>
      <c r="AV950" s="178"/>
      <c r="AW950" s="178"/>
    </row>
    <row r="951">
      <c r="A951" s="178"/>
      <c r="B951" s="178"/>
      <c r="C951" s="178"/>
      <c r="D951" s="178"/>
      <c r="E951" s="178"/>
      <c r="F951" s="178"/>
      <c r="G951" s="178"/>
      <c r="H951" s="178"/>
      <c r="I951" s="178"/>
      <c r="J951" s="178"/>
      <c r="K951" s="178"/>
      <c r="L951" s="178"/>
      <c r="M951" s="178"/>
      <c r="N951" s="178"/>
      <c r="O951" s="178"/>
      <c r="P951" s="178"/>
      <c r="Q951" s="178"/>
      <c r="R951" s="178"/>
      <c r="S951" s="178"/>
      <c r="T951" s="178"/>
      <c r="U951" s="178"/>
      <c r="V951" s="178"/>
      <c r="W951" s="178"/>
      <c r="X951" s="178"/>
      <c r="Y951" s="178"/>
      <c r="Z951" s="178"/>
      <c r="AA951" s="178"/>
      <c r="AB951" s="178"/>
      <c r="AC951" s="178"/>
      <c r="AD951" s="178"/>
      <c r="AE951" s="178"/>
      <c r="AF951" s="178"/>
      <c r="AG951" s="178"/>
      <c r="AH951" s="178"/>
      <c r="AI951" s="178"/>
      <c r="AJ951" s="178"/>
      <c r="AK951" s="178"/>
      <c r="AL951" s="178"/>
      <c r="AM951" s="178"/>
      <c r="AN951" s="178"/>
      <c r="AO951" s="178"/>
      <c r="AP951" s="178"/>
      <c r="AQ951" s="178"/>
      <c r="AR951" s="178"/>
      <c r="AS951" s="178"/>
      <c r="AT951" s="178"/>
      <c r="AU951" s="178"/>
      <c r="AV951" s="178"/>
      <c r="AW951" s="178"/>
    </row>
    <row r="952">
      <c r="A952" s="178"/>
      <c r="B952" s="178"/>
      <c r="C952" s="178"/>
      <c r="D952" s="178"/>
      <c r="E952" s="178"/>
      <c r="F952" s="178"/>
      <c r="G952" s="178"/>
      <c r="H952" s="178"/>
      <c r="I952" s="178"/>
      <c r="J952" s="178"/>
      <c r="K952" s="178"/>
      <c r="L952" s="178"/>
      <c r="M952" s="178"/>
      <c r="N952" s="178"/>
      <c r="O952" s="178"/>
      <c r="P952" s="178"/>
      <c r="Q952" s="178"/>
      <c r="R952" s="178"/>
      <c r="S952" s="178"/>
      <c r="T952" s="178"/>
      <c r="U952" s="178"/>
      <c r="V952" s="178"/>
      <c r="W952" s="178"/>
      <c r="X952" s="178"/>
      <c r="Y952" s="178"/>
      <c r="Z952" s="178"/>
      <c r="AA952" s="178"/>
      <c r="AB952" s="178"/>
      <c r="AC952" s="178"/>
      <c r="AD952" s="178"/>
      <c r="AE952" s="178"/>
      <c r="AF952" s="178"/>
      <c r="AG952" s="178"/>
      <c r="AH952" s="178"/>
      <c r="AI952" s="178"/>
      <c r="AJ952" s="178"/>
      <c r="AK952" s="178"/>
      <c r="AL952" s="178"/>
      <c r="AM952" s="178"/>
      <c r="AN952" s="178"/>
      <c r="AO952" s="178"/>
      <c r="AP952" s="178"/>
      <c r="AQ952" s="178"/>
      <c r="AR952" s="178"/>
      <c r="AS952" s="178"/>
      <c r="AT952" s="178"/>
      <c r="AU952" s="178"/>
      <c r="AV952" s="178"/>
      <c r="AW952" s="178"/>
    </row>
    <row r="953">
      <c r="A953" s="178"/>
      <c r="B953" s="178"/>
      <c r="C953" s="178"/>
      <c r="D953" s="178"/>
      <c r="E953" s="178"/>
      <c r="F953" s="178"/>
      <c r="G953" s="178"/>
      <c r="H953" s="178"/>
      <c r="I953" s="178"/>
      <c r="J953" s="178"/>
      <c r="K953" s="178"/>
      <c r="L953" s="178"/>
      <c r="M953" s="178"/>
      <c r="N953" s="178"/>
      <c r="O953" s="178"/>
      <c r="P953" s="178"/>
      <c r="Q953" s="178"/>
      <c r="R953" s="178"/>
      <c r="S953" s="178"/>
      <c r="T953" s="178"/>
      <c r="U953" s="178"/>
      <c r="V953" s="178"/>
      <c r="W953" s="178"/>
      <c r="X953" s="178"/>
      <c r="Y953" s="178"/>
      <c r="Z953" s="178"/>
      <c r="AA953" s="178"/>
      <c r="AB953" s="178"/>
      <c r="AC953" s="178"/>
      <c r="AD953" s="178"/>
      <c r="AE953" s="178"/>
      <c r="AF953" s="178"/>
      <c r="AG953" s="178"/>
      <c r="AH953" s="178"/>
      <c r="AI953" s="178"/>
      <c r="AJ953" s="178"/>
      <c r="AK953" s="178"/>
      <c r="AL953" s="178"/>
      <c r="AM953" s="178"/>
      <c r="AN953" s="178"/>
      <c r="AO953" s="178"/>
      <c r="AP953" s="178"/>
      <c r="AQ953" s="178"/>
      <c r="AR953" s="178"/>
      <c r="AS953" s="178"/>
      <c r="AT953" s="178"/>
      <c r="AU953" s="178"/>
      <c r="AV953" s="178"/>
      <c r="AW953" s="178"/>
    </row>
    <row r="954">
      <c r="A954" s="178"/>
      <c r="B954" s="178"/>
      <c r="C954" s="178"/>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c r="Z954" s="178"/>
      <c r="AA954" s="178"/>
      <c r="AB954" s="178"/>
      <c r="AC954" s="178"/>
      <c r="AD954" s="178"/>
      <c r="AE954" s="178"/>
      <c r="AF954" s="178"/>
      <c r="AG954" s="178"/>
      <c r="AH954" s="178"/>
      <c r="AI954" s="178"/>
      <c r="AJ954" s="178"/>
      <c r="AK954" s="178"/>
      <c r="AL954" s="178"/>
      <c r="AM954" s="178"/>
      <c r="AN954" s="178"/>
      <c r="AO954" s="178"/>
      <c r="AP954" s="178"/>
      <c r="AQ954" s="178"/>
      <c r="AR954" s="178"/>
      <c r="AS954" s="178"/>
      <c r="AT954" s="178"/>
      <c r="AU954" s="178"/>
      <c r="AV954" s="178"/>
      <c r="AW954" s="178"/>
    </row>
    <row r="955">
      <c r="A955" s="178"/>
      <c r="B955" s="178"/>
      <c r="C955" s="178"/>
      <c r="D955" s="178"/>
      <c r="E955" s="178"/>
      <c r="F955" s="178"/>
      <c r="G955" s="178"/>
      <c r="H955" s="178"/>
      <c r="I955" s="178"/>
      <c r="J955" s="178"/>
      <c r="K955" s="178"/>
      <c r="L955" s="178"/>
      <c r="M955" s="178"/>
      <c r="N955" s="178"/>
      <c r="O955" s="178"/>
      <c r="P955" s="178"/>
      <c r="Q955" s="178"/>
      <c r="R955" s="178"/>
      <c r="S955" s="178"/>
      <c r="T955" s="178"/>
      <c r="U955" s="178"/>
      <c r="V955" s="178"/>
      <c r="W955" s="178"/>
      <c r="X955" s="178"/>
      <c r="Y955" s="178"/>
      <c r="Z955" s="178"/>
      <c r="AA955" s="178"/>
      <c r="AB955" s="178"/>
      <c r="AC955" s="178"/>
      <c r="AD955" s="178"/>
      <c r="AE955" s="178"/>
      <c r="AF955" s="178"/>
      <c r="AG955" s="178"/>
      <c r="AH955" s="178"/>
      <c r="AI955" s="178"/>
      <c r="AJ955" s="178"/>
      <c r="AK955" s="178"/>
      <c r="AL955" s="178"/>
      <c r="AM955" s="178"/>
      <c r="AN955" s="178"/>
      <c r="AO955" s="178"/>
      <c r="AP955" s="178"/>
      <c r="AQ955" s="178"/>
      <c r="AR955" s="178"/>
      <c r="AS955" s="178"/>
      <c r="AT955" s="178"/>
      <c r="AU955" s="178"/>
      <c r="AV955" s="178"/>
      <c r="AW955" s="178"/>
    </row>
    <row r="956">
      <c r="A956" s="178"/>
      <c r="B956" s="178"/>
      <c r="C956" s="178"/>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c r="Z956" s="178"/>
      <c r="AA956" s="178"/>
      <c r="AB956" s="178"/>
      <c r="AC956" s="178"/>
      <c r="AD956" s="178"/>
      <c r="AE956" s="178"/>
      <c r="AF956" s="178"/>
      <c r="AG956" s="178"/>
      <c r="AH956" s="178"/>
      <c r="AI956" s="178"/>
      <c r="AJ956" s="178"/>
      <c r="AK956" s="178"/>
      <c r="AL956" s="178"/>
      <c r="AM956" s="178"/>
      <c r="AN956" s="178"/>
      <c r="AO956" s="178"/>
      <c r="AP956" s="178"/>
      <c r="AQ956" s="178"/>
      <c r="AR956" s="178"/>
      <c r="AS956" s="178"/>
      <c r="AT956" s="178"/>
      <c r="AU956" s="178"/>
      <c r="AV956" s="178"/>
      <c r="AW956" s="178"/>
    </row>
    <row r="957">
      <c r="A957" s="178"/>
      <c r="B957" s="178"/>
      <c r="C957" s="178"/>
      <c r="D957" s="178"/>
      <c r="E957" s="178"/>
      <c r="F957" s="178"/>
      <c r="G957" s="178"/>
      <c r="H957" s="178"/>
      <c r="I957" s="178"/>
      <c r="J957" s="178"/>
      <c r="K957" s="178"/>
      <c r="L957" s="178"/>
      <c r="M957" s="178"/>
      <c r="N957" s="178"/>
      <c r="O957" s="178"/>
      <c r="P957" s="178"/>
      <c r="Q957" s="178"/>
      <c r="R957" s="178"/>
      <c r="S957" s="178"/>
      <c r="T957" s="178"/>
      <c r="U957" s="178"/>
      <c r="V957" s="178"/>
      <c r="W957" s="178"/>
      <c r="X957" s="178"/>
      <c r="Y957" s="178"/>
      <c r="Z957" s="178"/>
      <c r="AA957" s="178"/>
      <c r="AB957" s="178"/>
      <c r="AC957" s="178"/>
      <c r="AD957" s="178"/>
      <c r="AE957" s="178"/>
      <c r="AF957" s="178"/>
      <c r="AG957" s="178"/>
      <c r="AH957" s="178"/>
      <c r="AI957" s="178"/>
      <c r="AJ957" s="178"/>
      <c r="AK957" s="178"/>
      <c r="AL957" s="178"/>
      <c r="AM957" s="178"/>
      <c r="AN957" s="178"/>
      <c r="AO957" s="178"/>
      <c r="AP957" s="178"/>
      <c r="AQ957" s="178"/>
      <c r="AR957" s="178"/>
      <c r="AS957" s="178"/>
      <c r="AT957" s="178"/>
      <c r="AU957" s="178"/>
      <c r="AV957" s="178"/>
      <c r="AW957" s="178"/>
    </row>
    <row r="958">
      <c r="A958" s="178"/>
      <c r="B958" s="178"/>
      <c r="C958" s="178"/>
      <c r="D958" s="178"/>
      <c r="E958" s="178"/>
      <c r="F958" s="178"/>
      <c r="G958" s="178"/>
      <c r="H958" s="178"/>
      <c r="I958" s="178"/>
      <c r="J958" s="178"/>
      <c r="K958" s="178"/>
      <c r="L958" s="178"/>
      <c r="M958" s="178"/>
      <c r="N958" s="178"/>
      <c r="O958" s="178"/>
      <c r="P958" s="178"/>
      <c r="Q958" s="178"/>
      <c r="R958" s="178"/>
      <c r="S958" s="178"/>
      <c r="T958" s="178"/>
      <c r="U958" s="178"/>
      <c r="V958" s="178"/>
      <c r="W958" s="178"/>
      <c r="X958" s="178"/>
      <c r="Y958" s="178"/>
      <c r="Z958" s="178"/>
      <c r="AA958" s="178"/>
      <c r="AB958" s="178"/>
      <c r="AC958" s="178"/>
      <c r="AD958" s="178"/>
      <c r="AE958" s="178"/>
      <c r="AF958" s="178"/>
      <c r="AG958" s="178"/>
      <c r="AH958" s="178"/>
      <c r="AI958" s="178"/>
      <c r="AJ958" s="178"/>
      <c r="AK958" s="178"/>
      <c r="AL958" s="178"/>
      <c r="AM958" s="178"/>
      <c r="AN958" s="178"/>
      <c r="AO958" s="178"/>
      <c r="AP958" s="178"/>
      <c r="AQ958" s="178"/>
      <c r="AR958" s="178"/>
      <c r="AS958" s="178"/>
      <c r="AT958" s="178"/>
      <c r="AU958" s="178"/>
      <c r="AV958" s="178"/>
      <c r="AW958" s="178"/>
    </row>
    <row r="959">
      <c r="A959" s="178"/>
      <c r="B959" s="178"/>
      <c r="C959" s="178"/>
      <c r="D959" s="178"/>
      <c r="E959" s="178"/>
      <c r="F959" s="178"/>
      <c r="G959" s="178"/>
      <c r="H959" s="178"/>
      <c r="I959" s="178"/>
      <c r="J959" s="178"/>
      <c r="K959" s="178"/>
      <c r="L959" s="178"/>
      <c r="M959" s="178"/>
      <c r="N959" s="178"/>
      <c r="O959" s="178"/>
      <c r="P959" s="178"/>
      <c r="Q959" s="178"/>
      <c r="R959" s="178"/>
      <c r="S959" s="178"/>
      <c r="T959" s="178"/>
      <c r="U959" s="178"/>
      <c r="V959" s="178"/>
      <c r="W959" s="178"/>
      <c r="X959" s="178"/>
      <c r="Y959" s="178"/>
      <c r="Z959" s="178"/>
      <c r="AA959" s="178"/>
      <c r="AB959" s="178"/>
      <c r="AC959" s="178"/>
      <c r="AD959" s="178"/>
      <c r="AE959" s="178"/>
      <c r="AF959" s="178"/>
      <c r="AG959" s="178"/>
      <c r="AH959" s="178"/>
      <c r="AI959" s="178"/>
      <c r="AJ959" s="178"/>
      <c r="AK959" s="178"/>
      <c r="AL959" s="178"/>
      <c r="AM959" s="178"/>
      <c r="AN959" s="178"/>
      <c r="AO959" s="178"/>
      <c r="AP959" s="178"/>
      <c r="AQ959" s="178"/>
      <c r="AR959" s="178"/>
      <c r="AS959" s="178"/>
      <c r="AT959" s="178"/>
      <c r="AU959" s="178"/>
      <c r="AV959" s="178"/>
      <c r="AW959" s="178"/>
    </row>
    <row r="960">
      <c r="A960" s="178"/>
      <c r="B960" s="178"/>
      <c r="C960" s="178"/>
      <c r="D960" s="178"/>
      <c r="E960" s="178"/>
      <c r="F960" s="178"/>
      <c r="G960" s="178"/>
      <c r="H960" s="178"/>
      <c r="I960" s="178"/>
      <c r="J960" s="178"/>
      <c r="K960" s="178"/>
      <c r="L960" s="178"/>
      <c r="M960" s="178"/>
      <c r="N960" s="178"/>
      <c r="O960" s="178"/>
      <c r="P960" s="178"/>
      <c r="Q960" s="178"/>
      <c r="R960" s="178"/>
      <c r="S960" s="178"/>
      <c r="T960" s="178"/>
      <c r="U960" s="178"/>
      <c r="V960" s="178"/>
      <c r="W960" s="178"/>
      <c r="X960" s="178"/>
      <c r="Y960" s="178"/>
      <c r="Z960" s="178"/>
      <c r="AA960" s="178"/>
      <c r="AB960" s="178"/>
      <c r="AC960" s="178"/>
      <c r="AD960" s="178"/>
      <c r="AE960" s="178"/>
      <c r="AF960" s="178"/>
      <c r="AG960" s="178"/>
      <c r="AH960" s="178"/>
      <c r="AI960" s="178"/>
      <c r="AJ960" s="178"/>
      <c r="AK960" s="178"/>
      <c r="AL960" s="178"/>
      <c r="AM960" s="178"/>
      <c r="AN960" s="178"/>
      <c r="AO960" s="178"/>
      <c r="AP960" s="178"/>
      <c r="AQ960" s="178"/>
      <c r="AR960" s="178"/>
      <c r="AS960" s="178"/>
      <c r="AT960" s="178"/>
      <c r="AU960" s="178"/>
      <c r="AV960" s="178"/>
      <c r="AW960" s="178"/>
    </row>
    <row r="961">
      <c r="A961" s="178"/>
      <c r="B961" s="178"/>
      <c r="C961" s="178"/>
      <c r="D961" s="178"/>
      <c r="E961" s="178"/>
      <c r="F961" s="178"/>
      <c r="G961" s="178"/>
      <c r="H961" s="178"/>
      <c r="I961" s="178"/>
      <c r="J961" s="178"/>
      <c r="K961" s="178"/>
      <c r="L961" s="178"/>
      <c r="M961" s="178"/>
      <c r="N961" s="178"/>
      <c r="O961" s="178"/>
      <c r="P961" s="178"/>
      <c r="Q961" s="178"/>
      <c r="R961" s="178"/>
      <c r="S961" s="178"/>
      <c r="T961" s="178"/>
      <c r="U961" s="178"/>
      <c r="V961" s="178"/>
      <c r="W961" s="178"/>
      <c r="X961" s="178"/>
      <c r="Y961" s="178"/>
      <c r="Z961" s="178"/>
      <c r="AA961" s="178"/>
      <c r="AB961" s="178"/>
      <c r="AC961" s="178"/>
      <c r="AD961" s="178"/>
      <c r="AE961" s="178"/>
      <c r="AF961" s="178"/>
      <c r="AG961" s="178"/>
      <c r="AH961" s="178"/>
      <c r="AI961" s="178"/>
      <c r="AJ961" s="178"/>
      <c r="AK961" s="178"/>
      <c r="AL961" s="178"/>
      <c r="AM961" s="178"/>
      <c r="AN961" s="178"/>
      <c r="AO961" s="178"/>
      <c r="AP961" s="178"/>
      <c r="AQ961" s="178"/>
      <c r="AR961" s="178"/>
      <c r="AS961" s="178"/>
      <c r="AT961" s="178"/>
      <c r="AU961" s="178"/>
      <c r="AV961" s="178"/>
      <c r="AW961" s="178"/>
    </row>
    <row r="962">
      <c r="A962" s="178"/>
      <c r="B962" s="178"/>
      <c r="C962" s="178"/>
      <c r="D962" s="178"/>
      <c r="E962" s="178"/>
      <c r="F962" s="178"/>
      <c r="G962" s="178"/>
      <c r="H962" s="178"/>
      <c r="I962" s="178"/>
      <c r="J962" s="178"/>
      <c r="K962" s="178"/>
      <c r="L962" s="178"/>
      <c r="M962" s="178"/>
      <c r="N962" s="178"/>
      <c r="O962" s="178"/>
      <c r="P962" s="178"/>
      <c r="Q962" s="178"/>
      <c r="R962" s="178"/>
      <c r="S962" s="178"/>
      <c r="T962" s="178"/>
      <c r="U962" s="178"/>
      <c r="V962" s="178"/>
      <c r="W962" s="178"/>
      <c r="X962" s="178"/>
      <c r="Y962" s="178"/>
      <c r="Z962" s="178"/>
      <c r="AA962" s="178"/>
      <c r="AB962" s="178"/>
      <c r="AC962" s="178"/>
      <c r="AD962" s="178"/>
      <c r="AE962" s="178"/>
      <c r="AF962" s="178"/>
      <c r="AG962" s="178"/>
      <c r="AH962" s="178"/>
      <c r="AI962" s="178"/>
      <c r="AJ962" s="178"/>
      <c r="AK962" s="178"/>
      <c r="AL962" s="178"/>
      <c r="AM962" s="178"/>
      <c r="AN962" s="178"/>
      <c r="AO962" s="178"/>
      <c r="AP962" s="178"/>
      <c r="AQ962" s="178"/>
      <c r="AR962" s="178"/>
      <c r="AS962" s="178"/>
      <c r="AT962" s="178"/>
      <c r="AU962" s="178"/>
      <c r="AV962" s="178"/>
      <c r="AW962" s="178"/>
    </row>
    <row r="963">
      <c r="A963" s="178"/>
      <c r="B963" s="178"/>
      <c r="C963" s="178"/>
      <c r="D963" s="178"/>
      <c r="E963" s="178"/>
      <c r="F963" s="178"/>
      <c r="G963" s="178"/>
      <c r="H963" s="178"/>
      <c r="I963" s="178"/>
      <c r="J963" s="178"/>
      <c r="K963" s="178"/>
      <c r="L963" s="178"/>
      <c r="M963" s="178"/>
      <c r="N963" s="178"/>
      <c r="O963" s="178"/>
      <c r="P963" s="178"/>
      <c r="Q963" s="178"/>
      <c r="R963" s="178"/>
      <c r="S963" s="178"/>
      <c r="T963" s="178"/>
      <c r="U963" s="178"/>
      <c r="V963" s="178"/>
      <c r="W963" s="178"/>
      <c r="X963" s="178"/>
      <c r="Y963" s="178"/>
      <c r="Z963" s="178"/>
      <c r="AA963" s="178"/>
      <c r="AB963" s="178"/>
      <c r="AC963" s="178"/>
      <c r="AD963" s="178"/>
      <c r="AE963" s="178"/>
      <c r="AF963" s="178"/>
      <c r="AG963" s="178"/>
      <c r="AH963" s="178"/>
      <c r="AI963" s="178"/>
      <c r="AJ963" s="178"/>
      <c r="AK963" s="178"/>
      <c r="AL963" s="178"/>
      <c r="AM963" s="178"/>
      <c r="AN963" s="178"/>
      <c r="AO963" s="178"/>
      <c r="AP963" s="178"/>
      <c r="AQ963" s="178"/>
      <c r="AR963" s="178"/>
      <c r="AS963" s="178"/>
      <c r="AT963" s="178"/>
      <c r="AU963" s="178"/>
      <c r="AV963" s="178"/>
      <c r="AW963" s="178"/>
    </row>
    <row r="964">
      <c r="A964" s="178"/>
      <c r="B964" s="178"/>
      <c r="C964" s="178"/>
      <c r="D964" s="178"/>
      <c r="E964" s="178"/>
      <c r="F964" s="178"/>
      <c r="G964" s="178"/>
      <c r="H964" s="178"/>
      <c r="I964" s="178"/>
      <c r="J964" s="178"/>
      <c r="K964" s="178"/>
      <c r="L964" s="178"/>
      <c r="M964" s="178"/>
      <c r="N964" s="178"/>
      <c r="O964" s="178"/>
      <c r="P964" s="178"/>
      <c r="Q964" s="178"/>
      <c r="R964" s="178"/>
      <c r="S964" s="178"/>
      <c r="T964" s="178"/>
      <c r="U964" s="178"/>
      <c r="V964" s="178"/>
      <c r="W964" s="178"/>
      <c r="X964" s="178"/>
      <c r="Y964" s="178"/>
      <c r="Z964" s="178"/>
      <c r="AA964" s="178"/>
      <c r="AB964" s="178"/>
      <c r="AC964" s="178"/>
      <c r="AD964" s="178"/>
      <c r="AE964" s="178"/>
      <c r="AF964" s="178"/>
      <c r="AG964" s="178"/>
      <c r="AH964" s="178"/>
      <c r="AI964" s="178"/>
      <c r="AJ964" s="178"/>
      <c r="AK964" s="178"/>
      <c r="AL964" s="178"/>
      <c r="AM964" s="178"/>
      <c r="AN964" s="178"/>
      <c r="AO964" s="178"/>
      <c r="AP964" s="178"/>
      <c r="AQ964" s="178"/>
      <c r="AR964" s="178"/>
      <c r="AS964" s="178"/>
      <c r="AT964" s="178"/>
      <c r="AU964" s="178"/>
      <c r="AV964" s="178"/>
      <c r="AW964" s="178"/>
    </row>
    <row r="965">
      <c r="A965" s="178"/>
      <c r="B965" s="178"/>
      <c r="C965" s="178"/>
      <c r="D965" s="178"/>
      <c r="E965" s="178"/>
      <c r="F965" s="178"/>
      <c r="G965" s="178"/>
      <c r="H965" s="178"/>
      <c r="I965" s="178"/>
      <c r="J965" s="178"/>
      <c r="K965" s="178"/>
      <c r="L965" s="178"/>
      <c r="M965" s="178"/>
      <c r="N965" s="178"/>
      <c r="O965" s="178"/>
      <c r="P965" s="178"/>
      <c r="Q965" s="178"/>
      <c r="R965" s="178"/>
      <c r="S965" s="178"/>
      <c r="T965" s="178"/>
      <c r="U965" s="178"/>
      <c r="V965" s="178"/>
      <c r="W965" s="178"/>
      <c r="X965" s="178"/>
      <c r="Y965" s="178"/>
      <c r="Z965" s="178"/>
      <c r="AA965" s="178"/>
      <c r="AB965" s="178"/>
      <c r="AC965" s="178"/>
      <c r="AD965" s="178"/>
      <c r="AE965" s="178"/>
      <c r="AF965" s="178"/>
      <c r="AG965" s="178"/>
      <c r="AH965" s="178"/>
      <c r="AI965" s="178"/>
      <c r="AJ965" s="178"/>
      <c r="AK965" s="178"/>
      <c r="AL965" s="178"/>
      <c r="AM965" s="178"/>
      <c r="AN965" s="178"/>
      <c r="AO965" s="178"/>
      <c r="AP965" s="178"/>
      <c r="AQ965" s="178"/>
      <c r="AR965" s="178"/>
      <c r="AS965" s="178"/>
      <c r="AT965" s="178"/>
      <c r="AU965" s="178"/>
      <c r="AV965" s="178"/>
      <c r="AW965" s="178"/>
    </row>
    <row r="966">
      <c r="A966" s="178"/>
      <c r="B966" s="178"/>
      <c r="C966" s="178"/>
      <c r="D966" s="178"/>
      <c r="E966" s="178"/>
      <c r="F966" s="178"/>
      <c r="G966" s="178"/>
      <c r="H966" s="178"/>
      <c r="I966" s="178"/>
      <c r="J966" s="178"/>
      <c r="K966" s="178"/>
      <c r="L966" s="178"/>
      <c r="M966" s="178"/>
      <c r="N966" s="178"/>
      <c r="O966" s="178"/>
      <c r="P966" s="178"/>
      <c r="Q966" s="178"/>
      <c r="R966" s="178"/>
      <c r="S966" s="178"/>
      <c r="T966" s="178"/>
      <c r="U966" s="178"/>
      <c r="V966" s="178"/>
      <c r="W966" s="178"/>
      <c r="X966" s="178"/>
      <c r="Y966" s="178"/>
      <c r="Z966" s="178"/>
      <c r="AA966" s="178"/>
      <c r="AB966" s="178"/>
      <c r="AC966" s="178"/>
      <c r="AD966" s="178"/>
      <c r="AE966" s="178"/>
      <c r="AF966" s="178"/>
      <c r="AG966" s="178"/>
      <c r="AH966" s="178"/>
      <c r="AI966" s="178"/>
      <c r="AJ966" s="178"/>
      <c r="AK966" s="178"/>
      <c r="AL966" s="178"/>
      <c r="AM966" s="178"/>
      <c r="AN966" s="178"/>
      <c r="AO966" s="178"/>
      <c r="AP966" s="178"/>
      <c r="AQ966" s="178"/>
      <c r="AR966" s="178"/>
      <c r="AS966" s="178"/>
      <c r="AT966" s="178"/>
      <c r="AU966" s="178"/>
      <c r="AV966" s="178"/>
      <c r="AW966" s="178"/>
    </row>
    <row r="967">
      <c r="A967" s="178"/>
      <c r="B967" s="178"/>
      <c r="C967" s="178"/>
      <c r="D967" s="178"/>
      <c r="E967" s="178"/>
      <c r="F967" s="178"/>
      <c r="G967" s="178"/>
      <c r="H967" s="178"/>
      <c r="I967" s="178"/>
      <c r="J967" s="178"/>
      <c r="K967" s="178"/>
      <c r="L967" s="178"/>
      <c r="M967" s="178"/>
      <c r="N967" s="178"/>
      <c r="O967" s="178"/>
      <c r="P967" s="178"/>
      <c r="Q967" s="178"/>
      <c r="R967" s="178"/>
      <c r="S967" s="178"/>
      <c r="T967" s="178"/>
      <c r="U967" s="178"/>
      <c r="V967" s="178"/>
      <c r="W967" s="178"/>
      <c r="X967" s="178"/>
      <c r="Y967" s="178"/>
      <c r="Z967" s="178"/>
      <c r="AA967" s="178"/>
      <c r="AB967" s="178"/>
      <c r="AC967" s="178"/>
      <c r="AD967" s="178"/>
      <c r="AE967" s="178"/>
      <c r="AF967" s="178"/>
      <c r="AG967" s="178"/>
      <c r="AH967" s="178"/>
      <c r="AI967" s="178"/>
      <c r="AJ967" s="178"/>
      <c r="AK967" s="178"/>
      <c r="AL967" s="178"/>
      <c r="AM967" s="178"/>
      <c r="AN967" s="178"/>
      <c r="AO967" s="178"/>
      <c r="AP967" s="178"/>
      <c r="AQ967" s="178"/>
      <c r="AR967" s="178"/>
      <c r="AS967" s="178"/>
      <c r="AT967" s="178"/>
      <c r="AU967" s="178"/>
      <c r="AV967" s="178"/>
      <c r="AW967" s="178"/>
    </row>
    <row r="968">
      <c r="A968" s="178"/>
      <c r="B968" s="178"/>
      <c r="C968" s="178"/>
      <c r="D968" s="178"/>
      <c r="E968" s="178"/>
      <c r="F968" s="178"/>
      <c r="G968" s="178"/>
      <c r="H968" s="178"/>
      <c r="I968" s="178"/>
      <c r="J968" s="178"/>
      <c r="K968" s="178"/>
      <c r="L968" s="178"/>
      <c r="M968" s="178"/>
      <c r="N968" s="178"/>
      <c r="O968" s="178"/>
      <c r="P968" s="178"/>
      <c r="Q968" s="178"/>
      <c r="R968" s="178"/>
      <c r="S968" s="178"/>
      <c r="T968" s="178"/>
      <c r="U968" s="178"/>
      <c r="V968" s="178"/>
      <c r="W968" s="178"/>
      <c r="X968" s="178"/>
      <c r="Y968" s="178"/>
      <c r="Z968" s="178"/>
      <c r="AA968" s="178"/>
      <c r="AB968" s="178"/>
      <c r="AC968" s="178"/>
      <c r="AD968" s="178"/>
      <c r="AE968" s="178"/>
      <c r="AF968" s="178"/>
      <c r="AG968" s="178"/>
      <c r="AH968" s="178"/>
      <c r="AI968" s="178"/>
      <c r="AJ968" s="178"/>
      <c r="AK968" s="178"/>
      <c r="AL968" s="178"/>
      <c r="AM968" s="178"/>
      <c r="AN968" s="178"/>
      <c r="AO968" s="178"/>
      <c r="AP968" s="178"/>
      <c r="AQ968" s="178"/>
      <c r="AR968" s="178"/>
      <c r="AS968" s="178"/>
      <c r="AT968" s="178"/>
      <c r="AU968" s="178"/>
      <c r="AV968" s="178"/>
      <c r="AW968" s="178"/>
    </row>
    <row r="969">
      <c r="A969" s="178"/>
      <c r="B969" s="178"/>
      <c r="C969" s="178"/>
      <c r="D969" s="178"/>
      <c r="E969" s="178"/>
      <c r="F969" s="178"/>
      <c r="G969" s="178"/>
      <c r="H969" s="178"/>
      <c r="I969" s="178"/>
      <c r="J969" s="178"/>
      <c r="K969" s="178"/>
      <c r="L969" s="178"/>
      <c r="M969" s="178"/>
      <c r="N969" s="178"/>
      <c r="O969" s="178"/>
      <c r="P969" s="178"/>
      <c r="Q969" s="178"/>
      <c r="R969" s="178"/>
      <c r="S969" s="178"/>
      <c r="T969" s="178"/>
      <c r="U969" s="178"/>
      <c r="V969" s="178"/>
      <c r="W969" s="178"/>
      <c r="X969" s="178"/>
      <c r="Y969" s="178"/>
      <c r="Z969" s="178"/>
      <c r="AA969" s="178"/>
      <c r="AB969" s="178"/>
      <c r="AC969" s="178"/>
      <c r="AD969" s="178"/>
      <c r="AE969" s="178"/>
      <c r="AF969" s="178"/>
      <c r="AG969" s="178"/>
      <c r="AH969" s="178"/>
      <c r="AI969" s="178"/>
      <c r="AJ969" s="178"/>
      <c r="AK969" s="178"/>
      <c r="AL969" s="178"/>
      <c r="AM969" s="178"/>
      <c r="AN969" s="178"/>
      <c r="AO969" s="178"/>
      <c r="AP969" s="178"/>
      <c r="AQ969" s="178"/>
      <c r="AR969" s="178"/>
      <c r="AS969" s="178"/>
      <c r="AT969" s="178"/>
      <c r="AU969" s="178"/>
      <c r="AV969" s="178"/>
      <c r="AW969" s="178"/>
    </row>
    <row r="970">
      <c r="A970" s="178"/>
      <c r="B970" s="178"/>
      <c r="C970" s="178"/>
      <c r="D970" s="178"/>
      <c r="E970" s="178"/>
      <c r="F970" s="178"/>
      <c r="G970" s="178"/>
      <c r="H970" s="178"/>
      <c r="I970" s="178"/>
      <c r="J970" s="178"/>
      <c r="K970" s="178"/>
      <c r="L970" s="178"/>
      <c r="M970" s="178"/>
      <c r="N970" s="178"/>
      <c r="O970" s="178"/>
      <c r="P970" s="178"/>
      <c r="Q970" s="178"/>
      <c r="R970" s="178"/>
      <c r="S970" s="178"/>
      <c r="T970" s="178"/>
      <c r="U970" s="178"/>
      <c r="V970" s="178"/>
      <c r="W970" s="178"/>
      <c r="X970" s="178"/>
      <c r="Y970" s="178"/>
      <c r="Z970" s="178"/>
      <c r="AA970" s="178"/>
      <c r="AB970" s="178"/>
      <c r="AC970" s="178"/>
      <c r="AD970" s="178"/>
      <c r="AE970" s="178"/>
      <c r="AF970" s="178"/>
      <c r="AG970" s="178"/>
      <c r="AH970" s="178"/>
      <c r="AI970" s="178"/>
      <c r="AJ970" s="178"/>
      <c r="AK970" s="178"/>
      <c r="AL970" s="178"/>
      <c r="AM970" s="178"/>
      <c r="AN970" s="178"/>
      <c r="AO970" s="178"/>
      <c r="AP970" s="178"/>
      <c r="AQ970" s="178"/>
      <c r="AR970" s="178"/>
      <c r="AS970" s="178"/>
      <c r="AT970" s="178"/>
      <c r="AU970" s="178"/>
      <c r="AV970" s="178"/>
      <c r="AW970" s="178"/>
    </row>
    <row r="971">
      <c r="A971" s="178"/>
      <c r="B971" s="178"/>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178"/>
      <c r="Y971" s="178"/>
      <c r="Z971" s="178"/>
      <c r="AA971" s="178"/>
      <c r="AB971" s="178"/>
      <c r="AC971" s="178"/>
      <c r="AD971" s="178"/>
      <c r="AE971" s="178"/>
      <c r="AF971" s="178"/>
      <c r="AG971" s="178"/>
      <c r="AH971" s="178"/>
      <c r="AI971" s="178"/>
      <c r="AJ971" s="178"/>
      <c r="AK971" s="178"/>
      <c r="AL971" s="178"/>
      <c r="AM971" s="178"/>
      <c r="AN971" s="178"/>
      <c r="AO971" s="178"/>
      <c r="AP971" s="178"/>
      <c r="AQ971" s="178"/>
      <c r="AR971" s="178"/>
      <c r="AS971" s="178"/>
      <c r="AT971" s="178"/>
      <c r="AU971" s="178"/>
      <c r="AV971" s="178"/>
      <c r="AW971" s="178"/>
    </row>
    <row r="972">
      <c r="A972" s="178"/>
      <c r="B972" s="178"/>
      <c r="C972" s="178"/>
      <c r="D972" s="178"/>
      <c r="E972" s="178"/>
      <c r="F972" s="178"/>
      <c r="G972" s="178"/>
      <c r="H972" s="178"/>
      <c r="I972" s="178"/>
      <c r="J972" s="178"/>
      <c r="K972" s="178"/>
      <c r="L972" s="178"/>
      <c r="M972" s="178"/>
      <c r="N972" s="178"/>
      <c r="O972" s="178"/>
      <c r="P972" s="178"/>
      <c r="Q972" s="178"/>
      <c r="R972" s="178"/>
      <c r="S972" s="178"/>
      <c r="T972" s="178"/>
      <c r="U972" s="178"/>
      <c r="V972" s="178"/>
      <c r="W972" s="178"/>
      <c r="X972" s="178"/>
      <c r="Y972" s="178"/>
      <c r="Z972" s="178"/>
      <c r="AA972" s="178"/>
      <c r="AB972" s="178"/>
      <c r="AC972" s="178"/>
      <c r="AD972" s="178"/>
      <c r="AE972" s="178"/>
      <c r="AF972" s="178"/>
      <c r="AG972" s="178"/>
      <c r="AH972" s="178"/>
      <c r="AI972" s="178"/>
      <c r="AJ972" s="178"/>
      <c r="AK972" s="178"/>
      <c r="AL972" s="178"/>
      <c r="AM972" s="178"/>
      <c r="AN972" s="178"/>
      <c r="AO972" s="178"/>
      <c r="AP972" s="178"/>
      <c r="AQ972" s="178"/>
      <c r="AR972" s="178"/>
      <c r="AS972" s="178"/>
      <c r="AT972" s="178"/>
      <c r="AU972" s="178"/>
      <c r="AV972" s="178"/>
      <c r="AW972" s="178"/>
    </row>
    <row r="973">
      <c r="A973" s="178"/>
      <c r="B973" s="178"/>
      <c r="C973" s="178"/>
      <c r="D973" s="178"/>
      <c r="E973" s="178"/>
      <c r="F973" s="178"/>
      <c r="G973" s="178"/>
      <c r="H973" s="178"/>
      <c r="I973" s="178"/>
      <c r="J973" s="178"/>
      <c r="K973" s="178"/>
      <c r="L973" s="178"/>
      <c r="M973" s="178"/>
      <c r="N973" s="178"/>
      <c r="O973" s="178"/>
      <c r="P973" s="178"/>
      <c r="Q973" s="178"/>
      <c r="R973" s="178"/>
      <c r="S973" s="178"/>
      <c r="T973" s="178"/>
      <c r="U973" s="178"/>
      <c r="V973" s="178"/>
      <c r="W973" s="178"/>
      <c r="X973" s="178"/>
      <c r="Y973" s="178"/>
      <c r="Z973" s="178"/>
      <c r="AA973" s="178"/>
      <c r="AB973" s="178"/>
      <c r="AC973" s="178"/>
      <c r="AD973" s="178"/>
      <c r="AE973" s="178"/>
      <c r="AF973" s="178"/>
      <c r="AG973" s="178"/>
      <c r="AH973" s="178"/>
      <c r="AI973" s="178"/>
      <c r="AJ973" s="178"/>
      <c r="AK973" s="178"/>
      <c r="AL973" s="178"/>
      <c r="AM973" s="178"/>
      <c r="AN973" s="178"/>
      <c r="AO973" s="178"/>
      <c r="AP973" s="178"/>
      <c r="AQ973" s="178"/>
      <c r="AR973" s="178"/>
      <c r="AS973" s="178"/>
      <c r="AT973" s="178"/>
      <c r="AU973" s="178"/>
      <c r="AV973" s="178"/>
      <c r="AW973" s="178"/>
    </row>
    <row r="974">
      <c r="A974" s="178"/>
      <c r="B974" s="178"/>
      <c r="C974" s="178"/>
      <c r="D974" s="178"/>
      <c r="E974" s="178"/>
      <c r="F974" s="178"/>
      <c r="G974" s="178"/>
      <c r="H974" s="178"/>
      <c r="I974" s="178"/>
      <c r="J974" s="178"/>
      <c r="K974" s="178"/>
      <c r="L974" s="178"/>
      <c r="M974" s="178"/>
      <c r="N974" s="178"/>
      <c r="O974" s="178"/>
      <c r="P974" s="178"/>
      <c r="Q974" s="178"/>
      <c r="R974" s="178"/>
      <c r="S974" s="178"/>
      <c r="T974" s="178"/>
      <c r="U974" s="178"/>
      <c r="V974" s="178"/>
      <c r="W974" s="178"/>
      <c r="X974" s="178"/>
      <c r="Y974" s="178"/>
      <c r="Z974" s="178"/>
      <c r="AA974" s="178"/>
      <c r="AB974" s="178"/>
      <c r="AC974" s="178"/>
      <c r="AD974" s="178"/>
      <c r="AE974" s="178"/>
      <c r="AF974" s="178"/>
      <c r="AG974" s="178"/>
      <c r="AH974" s="178"/>
      <c r="AI974" s="178"/>
      <c r="AJ974" s="178"/>
      <c r="AK974" s="178"/>
      <c r="AL974" s="178"/>
      <c r="AM974" s="178"/>
      <c r="AN974" s="178"/>
      <c r="AO974" s="178"/>
      <c r="AP974" s="178"/>
      <c r="AQ974" s="178"/>
      <c r="AR974" s="178"/>
      <c r="AS974" s="178"/>
      <c r="AT974" s="178"/>
      <c r="AU974" s="178"/>
      <c r="AV974" s="178"/>
      <c r="AW974" s="178"/>
    </row>
    <row r="975">
      <c r="A975" s="178"/>
      <c r="B975" s="178"/>
      <c r="C975" s="178"/>
      <c r="D975" s="178"/>
      <c r="E975" s="178"/>
      <c r="F975" s="178"/>
      <c r="G975" s="178"/>
      <c r="H975" s="178"/>
      <c r="I975" s="178"/>
      <c r="J975" s="178"/>
      <c r="K975" s="178"/>
      <c r="L975" s="178"/>
      <c r="M975" s="178"/>
      <c r="N975" s="178"/>
      <c r="O975" s="178"/>
      <c r="P975" s="178"/>
      <c r="Q975" s="178"/>
      <c r="R975" s="178"/>
      <c r="S975" s="178"/>
      <c r="T975" s="178"/>
      <c r="U975" s="178"/>
      <c r="V975" s="178"/>
      <c r="W975" s="178"/>
      <c r="X975" s="178"/>
      <c r="Y975" s="178"/>
      <c r="Z975" s="178"/>
      <c r="AA975" s="178"/>
      <c r="AB975" s="178"/>
      <c r="AC975" s="178"/>
      <c r="AD975" s="178"/>
      <c r="AE975" s="178"/>
      <c r="AF975" s="178"/>
      <c r="AG975" s="178"/>
      <c r="AH975" s="178"/>
      <c r="AI975" s="178"/>
      <c r="AJ975" s="178"/>
      <c r="AK975" s="178"/>
      <c r="AL975" s="178"/>
      <c r="AM975" s="178"/>
      <c r="AN975" s="178"/>
      <c r="AO975" s="178"/>
      <c r="AP975" s="178"/>
      <c r="AQ975" s="178"/>
      <c r="AR975" s="178"/>
      <c r="AS975" s="178"/>
      <c r="AT975" s="178"/>
      <c r="AU975" s="178"/>
      <c r="AV975" s="178"/>
      <c r="AW975" s="178"/>
    </row>
    <row r="976">
      <c r="A976" s="178"/>
      <c r="B976" s="178"/>
      <c r="C976" s="178"/>
      <c r="D976" s="178"/>
      <c r="E976" s="178"/>
      <c r="F976" s="178"/>
      <c r="G976" s="178"/>
      <c r="H976" s="178"/>
      <c r="I976" s="178"/>
      <c r="J976" s="178"/>
      <c r="K976" s="178"/>
      <c r="L976" s="178"/>
      <c r="M976" s="178"/>
      <c r="N976" s="178"/>
      <c r="O976" s="178"/>
      <c r="P976" s="178"/>
      <c r="Q976" s="178"/>
      <c r="R976" s="178"/>
      <c r="S976" s="178"/>
      <c r="T976" s="178"/>
      <c r="U976" s="178"/>
      <c r="V976" s="178"/>
      <c r="W976" s="178"/>
      <c r="X976" s="178"/>
      <c r="Y976" s="178"/>
      <c r="Z976" s="178"/>
      <c r="AA976" s="178"/>
      <c r="AB976" s="178"/>
      <c r="AC976" s="178"/>
      <c r="AD976" s="178"/>
      <c r="AE976" s="178"/>
      <c r="AF976" s="178"/>
      <c r="AG976" s="178"/>
      <c r="AH976" s="178"/>
      <c r="AI976" s="178"/>
      <c r="AJ976" s="178"/>
      <c r="AK976" s="178"/>
      <c r="AL976" s="178"/>
      <c r="AM976" s="178"/>
      <c r="AN976" s="178"/>
      <c r="AO976" s="178"/>
      <c r="AP976" s="178"/>
      <c r="AQ976" s="178"/>
      <c r="AR976" s="178"/>
      <c r="AS976" s="178"/>
      <c r="AT976" s="178"/>
      <c r="AU976" s="178"/>
      <c r="AV976" s="178"/>
      <c r="AW976" s="178"/>
    </row>
    <row r="977">
      <c r="A977" s="178"/>
      <c r="B977" s="178"/>
      <c r="C977" s="178"/>
      <c r="D977" s="178"/>
      <c r="E977" s="178"/>
      <c r="F977" s="178"/>
      <c r="G977" s="178"/>
      <c r="H977" s="178"/>
      <c r="I977" s="178"/>
      <c r="J977" s="178"/>
      <c r="K977" s="178"/>
      <c r="L977" s="178"/>
      <c r="M977" s="178"/>
      <c r="N977" s="178"/>
      <c r="O977" s="178"/>
      <c r="P977" s="178"/>
      <c r="Q977" s="178"/>
      <c r="R977" s="178"/>
      <c r="S977" s="178"/>
      <c r="T977" s="178"/>
      <c r="U977" s="178"/>
      <c r="V977" s="178"/>
      <c r="W977" s="178"/>
      <c r="X977" s="178"/>
      <c r="Y977" s="178"/>
      <c r="Z977" s="178"/>
      <c r="AA977" s="178"/>
      <c r="AB977" s="178"/>
      <c r="AC977" s="178"/>
      <c r="AD977" s="178"/>
      <c r="AE977" s="178"/>
      <c r="AF977" s="178"/>
      <c r="AG977" s="178"/>
      <c r="AH977" s="178"/>
      <c r="AI977" s="178"/>
      <c r="AJ977" s="178"/>
      <c r="AK977" s="178"/>
      <c r="AL977" s="178"/>
      <c r="AM977" s="178"/>
      <c r="AN977" s="178"/>
      <c r="AO977" s="178"/>
      <c r="AP977" s="178"/>
      <c r="AQ977" s="178"/>
      <c r="AR977" s="178"/>
      <c r="AS977" s="178"/>
      <c r="AT977" s="178"/>
      <c r="AU977" s="178"/>
      <c r="AV977" s="178"/>
      <c r="AW977" s="178"/>
    </row>
    <row r="978">
      <c r="A978" s="178"/>
      <c r="B978" s="178"/>
      <c r="C978" s="178"/>
      <c r="D978" s="178"/>
      <c r="E978" s="178"/>
      <c r="F978" s="178"/>
      <c r="G978" s="178"/>
      <c r="H978" s="178"/>
      <c r="I978" s="178"/>
      <c r="J978" s="178"/>
      <c r="K978" s="178"/>
      <c r="L978" s="178"/>
      <c r="M978" s="178"/>
      <c r="N978" s="178"/>
      <c r="O978" s="178"/>
      <c r="P978" s="178"/>
      <c r="Q978" s="178"/>
      <c r="R978" s="178"/>
      <c r="S978" s="178"/>
      <c r="T978" s="178"/>
      <c r="U978" s="178"/>
      <c r="V978" s="178"/>
      <c r="W978" s="178"/>
      <c r="X978" s="178"/>
      <c r="Y978" s="178"/>
      <c r="Z978" s="178"/>
      <c r="AA978" s="178"/>
      <c r="AB978" s="178"/>
      <c r="AC978" s="178"/>
      <c r="AD978" s="178"/>
      <c r="AE978" s="178"/>
      <c r="AF978" s="178"/>
      <c r="AG978" s="178"/>
      <c r="AH978" s="178"/>
      <c r="AI978" s="178"/>
      <c r="AJ978" s="178"/>
      <c r="AK978" s="178"/>
      <c r="AL978" s="178"/>
      <c r="AM978" s="178"/>
      <c r="AN978" s="178"/>
      <c r="AO978" s="178"/>
      <c r="AP978" s="178"/>
      <c r="AQ978" s="178"/>
      <c r="AR978" s="178"/>
      <c r="AS978" s="178"/>
      <c r="AT978" s="178"/>
      <c r="AU978" s="178"/>
      <c r="AV978" s="178"/>
      <c r="AW978" s="178"/>
    </row>
    <row r="979">
      <c r="A979" s="178"/>
      <c r="B979" s="178"/>
      <c r="C979" s="178"/>
      <c r="D979" s="178"/>
      <c r="E979" s="178"/>
      <c r="F979" s="178"/>
      <c r="G979" s="178"/>
      <c r="H979" s="178"/>
      <c r="I979" s="178"/>
      <c r="J979" s="178"/>
      <c r="K979" s="178"/>
      <c r="L979" s="178"/>
      <c r="M979" s="178"/>
      <c r="N979" s="178"/>
      <c r="O979" s="178"/>
      <c r="P979" s="178"/>
      <c r="Q979" s="178"/>
      <c r="R979" s="178"/>
      <c r="S979" s="178"/>
      <c r="T979" s="178"/>
      <c r="U979" s="178"/>
      <c r="V979" s="178"/>
      <c r="W979" s="178"/>
      <c r="X979" s="178"/>
      <c r="Y979" s="178"/>
      <c r="Z979" s="178"/>
      <c r="AA979" s="178"/>
      <c r="AB979" s="178"/>
      <c r="AC979" s="178"/>
      <c r="AD979" s="178"/>
      <c r="AE979" s="178"/>
      <c r="AF979" s="178"/>
      <c r="AG979" s="178"/>
      <c r="AH979" s="178"/>
      <c r="AI979" s="178"/>
      <c r="AJ979" s="178"/>
      <c r="AK979" s="178"/>
      <c r="AL979" s="178"/>
      <c r="AM979" s="178"/>
      <c r="AN979" s="178"/>
      <c r="AO979" s="178"/>
      <c r="AP979" s="178"/>
      <c r="AQ979" s="178"/>
      <c r="AR979" s="178"/>
      <c r="AS979" s="178"/>
      <c r="AT979" s="178"/>
      <c r="AU979" s="178"/>
      <c r="AV979" s="178"/>
      <c r="AW979" s="178"/>
    </row>
    <row r="980">
      <c r="A980" s="178"/>
      <c r="B980" s="178"/>
      <c r="C980" s="178"/>
      <c r="D980" s="178"/>
      <c r="E980" s="178"/>
      <c r="F980" s="178"/>
      <c r="G980" s="178"/>
      <c r="H980" s="178"/>
      <c r="I980" s="178"/>
      <c r="J980" s="178"/>
      <c r="K980" s="178"/>
      <c r="L980" s="178"/>
      <c r="M980" s="178"/>
      <c r="N980" s="178"/>
      <c r="O980" s="178"/>
      <c r="P980" s="178"/>
      <c r="Q980" s="178"/>
      <c r="R980" s="178"/>
      <c r="S980" s="178"/>
      <c r="T980" s="178"/>
      <c r="U980" s="178"/>
      <c r="V980" s="178"/>
      <c r="W980" s="178"/>
      <c r="X980" s="178"/>
      <c r="Y980" s="178"/>
      <c r="Z980" s="178"/>
      <c r="AA980" s="178"/>
      <c r="AB980" s="178"/>
      <c r="AC980" s="178"/>
      <c r="AD980" s="178"/>
      <c r="AE980" s="178"/>
      <c r="AF980" s="178"/>
      <c r="AG980" s="178"/>
      <c r="AH980" s="178"/>
      <c r="AI980" s="178"/>
      <c r="AJ980" s="178"/>
      <c r="AK980" s="178"/>
      <c r="AL980" s="178"/>
      <c r="AM980" s="178"/>
      <c r="AN980" s="178"/>
      <c r="AO980" s="178"/>
      <c r="AP980" s="178"/>
      <c r="AQ980" s="178"/>
      <c r="AR980" s="178"/>
      <c r="AS980" s="178"/>
      <c r="AT980" s="178"/>
      <c r="AU980" s="178"/>
      <c r="AV980" s="178"/>
      <c r="AW980" s="178"/>
    </row>
    <row r="981">
      <c r="A981" s="178"/>
      <c r="B981" s="178"/>
      <c r="C981" s="178"/>
      <c r="D981" s="178"/>
      <c r="E981" s="178"/>
      <c r="F981" s="178"/>
      <c r="G981" s="178"/>
      <c r="H981" s="178"/>
      <c r="I981" s="178"/>
      <c r="J981" s="178"/>
      <c r="K981" s="178"/>
      <c r="L981" s="178"/>
      <c r="M981" s="178"/>
      <c r="N981" s="178"/>
      <c r="O981" s="178"/>
      <c r="P981" s="178"/>
      <c r="Q981" s="178"/>
      <c r="R981" s="178"/>
      <c r="S981" s="178"/>
      <c r="T981" s="178"/>
      <c r="U981" s="178"/>
      <c r="V981" s="178"/>
      <c r="W981" s="178"/>
      <c r="X981" s="178"/>
      <c r="Y981" s="178"/>
      <c r="Z981" s="178"/>
      <c r="AA981" s="178"/>
      <c r="AB981" s="178"/>
      <c r="AC981" s="178"/>
      <c r="AD981" s="178"/>
      <c r="AE981" s="178"/>
      <c r="AF981" s="178"/>
      <c r="AG981" s="178"/>
      <c r="AH981" s="178"/>
      <c r="AI981" s="178"/>
      <c r="AJ981" s="178"/>
      <c r="AK981" s="178"/>
      <c r="AL981" s="178"/>
      <c r="AM981" s="178"/>
      <c r="AN981" s="178"/>
      <c r="AO981" s="178"/>
      <c r="AP981" s="178"/>
      <c r="AQ981" s="178"/>
      <c r="AR981" s="178"/>
      <c r="AS981" s="178"/>
      <c r="AT981" s="178"/>
      <c r="AU981" s="178"/>
      <c r="AV981" s="178"/>
      <c r="AW981" s="178"/>
    </row>
    <row r="982">
      <c r="A982" s="178"/>
      <c r="B982" s="178"/>
      <c r="C982" s="178"/>
      <c r="D982" s="178"/>
      <c r="E982" s="178"/>
      <c r="F982" s="178"/>
      <c r="G982" s="178"/>
      <c r="H982" s="178"/>
      <c r="I982" s="178"/>
      <c r="J982" s="178"/>
      <c r="K982" s="178"/>
      <c r="L982" s="178"/>
      <c r="M982" s="178"/>
      <c r="N982" s="178"/>
      <c r="O982" s="178"/>
      <c r="P982" s="178"/>
      <c r="Q982" s="178"/>
      <c r="R982" s="178"/>
      <c r="S982" s="178"/>
      <c r="T982" s="178"/>
      <c r="U982" s="178"/>
      <c r="V982" s="178"/>
      <c r="W982" s="178"/>
      <c r="X982" s="178"/>
      <c r="Y982" s="178"/>
      <c r="Z982" s="178"/>
      <c r="AA982" s="178"/>
      <c r="AB982" s="178"/>
      <c r="AC982" s="178"/>
      <c r="AD982" s="178"/>
      <c r="AE982" s="178"/>
      <c r="AF982" s="178"/>
      <c r="AG982" s="178"/>
      <c r="AH982" s="178"/>
      <c r="AI982" s="178"/>
      <c r="AJ982" s="178"/>
      <c r="AK982" s="178"/>
      <c r="AL982" s="178"/>
      <c r="AM982" s="178"/>
      <c r="AN982" s="178"/>
      <c r="AO982" s="178"/>
      <c r="AP982" s="178"/>
      <c r="AQ982" s="178"/>
      <c r="AR982" s="178"/>
      <c r="AS982" s="178"/>
      <c r="AT982" s="178"/>
      <c r="AU982" s="178"/>
      <c r="AV982" s="178"/>
      <c r="AW982" s="178"/>
    </row>
    <row r="983">
      <c r="A983" s="178"/>
      <c r="B983" s="178"/>
      <c r="C983" s="178"/>
      <c r="D983" s="178"/>
      <c r="E983" s="178"/>
      <c r="F983" s="178"/>
      <c r="G983" s="178"/>
      <c r="H983" s="178"/>
      <c r="I983" s="178"/>
      <c r="J983" s="178"/>
      <c r="K983" s="178"/>
      <c r="L983" s="178"/>
      <c r="M983" s="178"/>
      <c r="N983" s="178"/>
      <c r="O983" s="178"/>
      <c r="P983" s="178"/>
      <c r="Q983" s="178"/>
      <c r="R983" s="178"/>
      <c r="S983" s="178"/>
      <c r="T983" s="178"/>
      <c r="U983" s="178"/>
      <c r="V983" s="178"/>
      <c r="W983" s="178"/>
      <c r="X983" s="178"/>
      <c r="Y983" s="178"/>
      <c r="Z983" s="178"/>
      <c r="AA983" s="178"/>
      <c r="AB983" s="178"/>
      <c r="AC983" s="178"/>
      <c r="AD983" s="178"/>
      <c r="AE983" s="178"/>
      <c r="AF983" s="178"/>
      <c r="AG983" s="178"/>
      <c r="AH983" s="178"/>
      <c r="AI983" s="178"/>
      <c r="AJ983" s="178"/>
      <c r="AK983" s="178"/>
      <c r="AL983" s="178"/>
      <c r="AM983" s="178"/>
      <c r="AN983" s="178"/>
      <c r="AO983" s="178"/>
      <c r="AP983" s="178"/>
      <c r="AQ983" s="178"/>
      <c r="AR983" s="178"/>
      <c r="AS983" s="178"/>
      <c r="AT983" s="178"/>
      <c r="AU983" s="178"/>
      <c r="AV983" s="178"/>
      <c r="AW983" s="178"/>
    </row>
    <row r="984">
      <c r="A984" s="178"/>
      <c r="B984" s="178"/>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c r="Z984" s="178"/>
      <c r="AA984" s="178"/>
      <c r="AB984" s="178"/>
      <c r="AC984" s="178"/>
      <c r="AD984" s="178"/>
      <c r="AE984" s="178"/>
      <c r="AF984" s="178"/>
      <c r="AG984" s="178"/>
      <c r="AH984" s="178"/>
      <c r="AI984" s="178"/>
      <c r="AJ984" s="178"/>
      <c r="AK984" s="178"/>
      <c r="AL984" s="178"/>
      <c r="AM984" s="178"/>
      <c r="AN984" s="178"/>
      <c r="AO984" s="178"/>
      <c r="AP984" s="178"/>
      <c r="AQ984" s="178"/>
      <c r="AR984" s="178"/>
      <c r="AS984" s="178"/>
      <c r="AT984" s="178"/>
      <c r="AU984" s="178"/>
      <c r="AV984" s="178"/>
      <c r="AW984" s="178"/>
    </row>
    <row r="985">
      <c r="A985" s="178"/>
      <c r="B985" s="178"/>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c r="Z985" s="178"/>
      <c r="AA985" s="178"/>
      <c r="AB985" s="178"/>
      <c r="AC985" s="178"/>
      <c r="AD985" s="178"/>
      <c r="AE985" s="178"/>
      <c r="AF985" s="178"/>
      <c r="AG985" s="178"/>
      <c r="AH985" s="178"/>
      <c r="AI985" s="178"/>
      <c r="AJ985" s="178"/>
      <c r="AK985" s="178"/>
      <c r="AL985" s="178"/>
      <c r="AM985" s="178"/>
      <c r="AN985" s="178"/>
      <c r="AO985" s="178"/>
      <c r="AP985" s="178"/>
      <c r="AQ985" s="178"/>
      <c r="AR985" s="178"/>
      <c r="AS985" s="178"/>
      <c r="AT985" s="178"/>
      <c r="AU985" s="178"/>
      <c r="AV985" s="178"/>
      <c r="AW985" s="178"/>
    </row>
    <row r="986">
      <c r="A986" s="178"/>
      <c r="B986" s="178"/>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178"/>
      <c r="Y986" s="178"/>
      <c r="Z986" s="178"/>
      <c r="AA986" s="178"/>
      <c r="AB986" s="178"/>
      <c r="AC986" s="178"/>
      <c r="AD986" s="178"/>
      <c r="AE986" s="178"/>
      <c r="AF986" s="178"/>
      <c r="AG986" s="178"/>
      <c r="AH986" s="178"/>
      <c r="AI986" s="178"/>
      <c r="AJ986" s="178"/>
      <c r="AK986" s="178"/>
      <c r="AL986" s="178"/>
      <c r="AM986" s="178"/>
      <c r="AN986" s="178"/>
      <c r="AO986" s="178"/>
      <c r="AP986" s="178"/>
      <c r="AQ986" s="178"/>
      <c r="AR986" s="178"/>
      <c r="AS986" s="178"/>
      <c r="AT986" s="178"/>
      <c r="AU986" s="178"/>
      <c r="AV986" s="178"/>
      <c r="AW986" s="178"/>
    </row>
    <row r="987">
      <c r="A987" s="178"/>
      <c r="B987" s="178"/>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178"/>
      <c r="Y987" s="178"/>
      <c r="Z987" s="178"/>
      <c r="AA987" s="178"/>
      <c r="AB987" s="178"/>
      <c r="AC987" s="178"/>
      <c r="AD987" s="178"/>
      <c r="AE987" s="178"/>
      <c r="AF987" s="178"/>
      <c r="AG987" s="178"/>
      <c r="AH987" s="178"/>
      <c r="AI987" s="178"/>
      <c r="AJ987" s="178"/>
      <c r="AK987" s="178"/>
      <c r="AL987" s="178"/>
      <c r="AM987" s="178"/>
      <c r="AN987" s="178"/>
      <c r="AO987" s="178"/>
      <c r="AP987" s="178"/>
      <c r="AQ987" s="178"/>
      <c r="AR987" s="178"/>
      <c r="AS987" s="178"/>
      <c r="AT987" s="178"/>
      <c r="AU987" s="178"/>
      <c r="AV987" s="178"/>
      <c r="AW987" s="178"/>
    </row>
    <row r="988">
      <c r="A988" s="178"/>
      <c r="B988" s="178"/>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c r="Z988" s="178"/>
      <c r="AA988" s="178"/>
      <c r="AB988" s="178"/>
      <c r="AC988" s="178"/>
      <c r="AD988" s="178"/>
      <c r="AE988" s="178"/>
      <c r="AF988" s="178"/>
      <c r="AG988" s="178"/>
      <c r="AH988" s="178"/>
      <c r="AI988" s="178"/>
      <c r="AJ988" s="178"/>
      <c r="AK988" s="178"/>
      <c r="AL988" s="178"/>
      <c r="AM988" s="178"/>
      <c r="AN988" s="178"/>
      <c r="AO988" s="178"/>
      <c r="AP988" s="178"/>
      <c r="AQ988" s="178"/>
      <c r="AR988" s="178"/>
      <c r="AS988" s="178"/>
      <c r="AT988" s="178"/>
      <c r="AU988" s="178"/>
      <c r="AV988" s="178"/>
      <c r="AW988" s="178"/>
    </row>
    <row r="989">
      <c r="A989" s="178"/>
      <c r="B989" s="178"/>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c r="Z989" s="178"/>
      <c r="AA989" s="178"/>
      <c r="AB989" s="178"/>
      <c r="AC989" s="178"/>
      <c r="AD989" s="178"/>
      <c r="AE989" s="178"/>
      <c r="AF989" s="178"/>
      <c r="AG989" s="178"/>
      <c r="AH989" s="178"/>
      <c r="AI989" s="178"/>
      <c r="AJ989" s="178"/>
      <c r="AK989" s="178"/>
      <c r="AL989" s="178"/>
      <c r="AM989" s="178"/>
      <c r="AN989" s="178"/>
      <c r="AO989" s="178"/>
      <c r="AP989" s="178"/>
      <c r="AQ989" s="178"/>
      <c r="AR989" s="178"/>
      <c r="AS989" s="178"/>
      <c r="AT989" s="178"/>
      <c r="AU989" s="178"/>
      <c r="AV989" s="178"/>
      <c r="AW989" s="178"/>
    </row>
    <row r="990">
      <c r="A990" s="178"/>
      <c r="B990" s="178"/>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178"/>
      <c r="Y990" s="178"/>
      <c r="Z990" s="178"/>
      <c r="AA990" s="178"/>
      <c r="AB990" s="178"/>
      <c r="AC990" s="178"/>
      <c r="AD990" s="178"/>
      <c r="AE990" s="178"/>
      <c r="AF990" s="178"/>
      <c r="AG990" s="178"/>
      <c r="AH990" s="178"/>
      <c r="AI990" s="178"/>
      <c r="AJ990" s="178"/>
      <c r="AK990" s="178"/>
      <c r="AL990" s="178"/>
      <c r="AM990" s="178"/>
      <c r="AN990" s="178"/>
      <c r="AO990" s="178"/>
      <c r="AP990" s="178"/>
      <c r="AQ990" s="178"/>
      <c r="AR990" s="178"/>
      <c r="AS990" s="178"/>
      <c r="AT990" s="178"/>
      <c r="AU990" s="178"/>
      <c r="AV990" s="178"/>
      <c r="AW990" s="178"/>
    </row>
    <row r="991">
      <c r="A991" s="178"/>
      <c r="B991" s="178"/>
      <c r="C991" s="178"/>
      <c r="D991" s="178"/>
      <c r="E991" s="178"/>
      <c r="F991" s="178"/>
      <c r="G991" s="178"/>
      <c r="H991" s="178"/>
      <c r="I991" s="178"/>
      <c r="J991" s="178"/>
      <c r="K991" s="178"/>
      <c r="L991" s="178"/>
      <c r="M991" s="178"/>
      <c r="N991" s="178"/>
      <c r="O991" s="178"/>
      <c r="P991" s="178"/>
      <c r="Q991" s="178"/>
      <c r="R991" s="178"/>
      <c r="S991" s="178"/>
      <c r="T991" s="178"/>
      <c r="U991" s="178"/>
      <c r="V991" s="178"/>
      <c r="W991" s="178"/>
      <c r="X991" s="178"/>
      <c r="Y991" s="178"/>
      <c r="Z991" s="178"/>
      <c r="AA991" s="178"/>
      <c r="AB991" s="178"/>
      <c r="AC991" s="178"/>
      <c r="AD991" s="178"/>
      <c r="AE991" s="178"/>
      <c r="AF991" s="178"/>
      <c r="AG991" s="178"/>
      <c r="AH991" s="178"/>
      <c r="AI991" s="178"/>
      <c r="AJ991" s="178"/>
      <c r="AK991" s="178"/>
      <c r="AL991" s="178"/>
      <c r="AM991" s="178"/>
      <c r="AN991" s="178"/>
      <c r="AO991" s="178"/>
      <c r="AP991" s="178"/>
      <c r="AQ991" s="178"/>
      <c r="AR991" s="178"/>
      <c r="AS991" s="178"/>
      <c r="AT991" s="178"/>
      <c r="AU991" s="178"/>
      <c r="AV991" s="178"/>
      <c r="AW991" s="178"/>
    </row>
    <row r="992">
      <c r="A992" s="178"/>
      <c r="B992" s="178"/>
      <c r="C992" s="178"/>
      <c r="D992" s="178"/>
      <c r="E992" s="178"/>
      <c r="F992" s="178"/>
      <c r="G992" s="178"/>
      <c r="H992" s="178"/>
      <c r="I992" s="178"/>
      <c r="J992" s="178"/>
      <c r="K992" s="178"/>
      <c r="L992" s="178"/>
      <c r="M992" s="178"/>
      <c r="N992" s="178"/>
      <c r="O992" s="178"/>
      <c r="P992" s="178"/>
      <c r="Q992" s="178"/>
      <c r="R992" s="178"/>
      <c r="S992" s="178"/>
      <c r="T992" s="178"/>
      <c r="U992" s="178"/>
      <c r="V992" s="178"/>
      <c r="W992" s="178"/>
      <c r="X992" s="178"/>
      <c r="Y992" s="178"/>
      <c r="Z992" s="178"/>
      <c r="AA992" s="178"/>
      <c r="AB992" s="178"/>
      <c r="AC992" s="178"/>
      <c r="AD992" s="178"/>
      <c r="AE992" s="178"/>
      <c r="AF992" s="178"/>
      <c r="AG992" s="178"/>
      <c r="AH992" s="178"/>
      <c r="AI992" s="178"/>
      <c r="AJ992" s="178"/>
      <c r="AK992" s="178"/>
      <c r="AL992" s="178"/>
      <c r="AM992" s="178"/>
      <c r="AN992" s="178"/>
      <c r="AO992" s="178"/>
      <c r="AP992" s="178"/>
      <c r="AQ992" s="178"/>
      <c r="AR992" s="178"/>
      <c r="AS992" s="178"/>
      <c r="AT992" s="178"/>
      <c r="AU992" s="178"/>
      <c r="AV992" s="178"/>
      <c r="AW992" s="178"/>
    </row>
    <row r="993">
      <c r="A993" s="178"/>
      <c r="B993" s="178"/>
      <c r="C993" s="178"/>
      <c r="D993" s="178"/>
      <c r="E993" s="178"/>
      <c r="F993" s="178"/>
      <c r="G993" s="178"/>
      <c r="H993" s="178"/>
      <c r="I993" s="178"/>
      <c r="J993" s="178"/>
      <c r="K993" s="178"/>
      <c r="L993" s="178"/>
      <c r="M993" s="178"/>
      <c r="N993" s="178"/>
      <c r="O993" s="178"/>
      <c r="P993" s="178"/>
      <c r="Q993" s="178"/>
      <c r="R993" s="178"/>
      <c r="S993" s="178"/>
      <c r="T993" s="178"/>
      <c r="U993" s="178"/>
      <c r="V993" s="178"/>
      <c r="W993" s="178"/>
      <c r="X993" s="178"/>
      <c r="Y993" s="178"/>
      <c r="Z993" s="178"/>
      <c r="AA993" s="178"/>
      <c r="AB993" s="178"/>
      <c r="AC993" s="178"/>
      <c r="AD993" s="178"/>
      <c r="AE993" s="178"/>
      <c r="AF993" s="178"/>
      <c r="AG993" s="178"/>
      <c r="AH993" s="178"/>
      <c r="AI993" s="178"/>
      <c r="AJ993" s="178"/>
      <c r="AK993" s="178"/>
      <c r="AL993" s="178"/>
      <c r="AM993" s="178"/>
      <c r="AN993" s="178"/>
      <c r="AO993" s="178"/>
      <c r="AP993" s="178"/>
      <c r="AQ993" s="178"/>
      <c r="AR993" s="178"/>
      <c r="AS993" s="178"/>
      <c r="AT993" s="178"/>
      <c r="AU993" s="178"/>
      <c r="AV993" s="178"/>
      <c r="AW993" s="178"/>
    </row>
    <row r="994">
      <c r="A994" s="178"/>
      <c r="B994" s="178"/>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c r="Z994" s="178"/>
      <c r="AA994" s="178"/>
      <c r="AB994" s="178"/>
      <c r="AC994" s="178"/>
      <c r="AD994" s="178"/>
      <c r="AE994" s="178"/>
      <c r="AF994" s="178"/>
      <c r="AG994" s="178"/>
      <c r="AH994" s="178"/>
      <c r="AI994" s="178"/>
      <c r="AJ994" s="178"/>
      <c r="AK994" s="178"/>
      <c r="AL994" s="178"/>
      <c r="AM994" s="178"/>
      <c r="AN994" s="178"/>
      <c r="AO994" s="178"/>
      <c r="AP994" s="178"/>
      <c r="AQ994" s="178"/>
      <c r="AR994" s="178"/>
      <c r="AS994" s="178"/>
      <c r="AT994" s="178"/>
      <c r="AU994" s="178"/>
      <c r="AV994" s="178"/>
      <c r="AW994" s="178"/>
    </row>
    <row r="995">
      <c r="A995" s="178"/>
      <c r="B995" s="178"/>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178"/>
      <c r="Y995" s="178"/>
      <c r="Z995" s="178"/>
      <c r="AA995" s="178"/>
      <c r="AB995" s="178"/>
      <c r="AC995" s="178"/>
      <c r="AD995" s="178"/>
      <c r="AE995" s="178"/>
      <c r="AF995" s="178"/>
      <c r="AG995" s="178"/>
      <c r="AH995" s="178"/>
      <c r="AI995" s="178"/>
      <c r="AJ995" s="178"/>
      <c r="AK995" s="178"/>
      <c r="AL995" s="178"/>
      <c r="AM995" s="178"/>
      <c r="AN995" s="178"/>
      <c r="AO995" s="178"/>
      <c r="AP995" s="178"/>
      <c r="AQ995" s="178"/>
      <c r="AR995" s="178"/>
      <c r="AS995" s="178"/>
      <c r="AT995" s="178"/>
      <c r="AU995" s="178"/>
      <c r="AV995" s="178"/>
      <c r="AW995" s="178"/>
    </row>
    <row r="996">
      <c r="A996" s="178"/>
      <c r="B996" s="178"/>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178"/>
      <c r="Y996" s="178"/>
      <c r="Z996" s="178"/>
      <c r="AA996" s="178"/>
      <c r="AB996" s="178"/>
      <c r="AC996" s="178"/>
      <c r="AD996" s="178"/>
      <c r="AE996" s="178"/>
      <c r="AF996" s="178"/>
      <c r="AG996" s="178"/>
      <c r="AH996" s="178"/>
      <c r="AI996" s="178"/>
      <c r="AJ996" s="178"/>
      <c r="AK996" s="178"/>
      <c r="AL996" s="178"/>
      <c r="AM996" s="178"/>
      <c r="AN996" s="178"/>
      <c r="AO996" s="178"/>
      <c r="AP996" s="178"/>
      <c r="AQ996" s="178"/>
      <c r="AR996" s="178"/>
      <c r="AS996" s="178"/>
      <c r="AT996" s="178"/>
      <c r="AU996" s="178"/>
      <c r="AV996" s="178"/>
      <c r="AW996" s="178"/>
    </row>
    <row r="997">
      <c r="A997" s="178"/>
      <c r="B997" s="178"/>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178"/>
      <c r="Y997" s="178"/>
      <c r="Z997" s="178"/>
      <c r="AA997" s="178"/>
      <c r="AB997" s="178"/>
      <c r="AC997" s="178"/>
      <c r="AD997" s="178"/>
      <c r="AE997" s="178"/>
      <c r="AF997" s="178"/>
      <c r="AG997" s="178"/>
      <c r="AH997" s="178"/>
      <c r="AI997" s="178"/>
      <c r="AJ997" s="178"/>
      <c r="AK997" s="178"/>
      <c r="AL997" s="178"/>
      <c r="AM997" s="178"/>
      <c r="AN997" s="178"/>
      <c r="AO997" s="178"/>
      <c r="AP997" s="178"/>
      <c r="AQ997" s="178"/>
      <c r="AR997" s="178"/>
      <c r="AS997" s="178"/>
      <c r="AT997" s="178"/>
      <c r="AU997" s="178"/>
      <c r="AV997" s="178"/>
      <c r="AW997" s="178"/>
    </row>
    <row r="998">
      <c r="A998" s="178"/>
      <c r="B998" s="178"/>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178"/>
      <c r="Y998" s="178"/>
      <c r="Z998" s="178"/>
      <c r="AA998" s="178"/>
      <c r="AB998" s="178"/>
      <c r="AC998" s="178"/>
      <c r="AD998" s="178"/>
      <c r="AE998" s="178"/>
      <c r="AF998" s="178"/>
      <c r="AG998" s="178"/>
      <c r="AH998" s="178"/>
      <c r="AI998" s="178"/>
      <c r="AJ998" s="178"/>
      <c r="AK998" s="178"/>
      <c r="AL998" s="178"/>
      <c r="AM998" s="178"/>
      <c r="AN998" s="178"/>
      <c r="AO998" s="178"/>
      <c r="AP998" s="178"/>
      <c r="AQ998" s="178"/>
      <c r="AR998" s="178"/>
      <c r="AS998" s="178"/>
      <c r="AT998" s="178"/>
      <c r="AU998" s="178"/>
      <c r="AV998" s="178"/>
      <c r="AW998" s="178"/>
    </row>
    <row r="999">
      <c r="A999" s="178"/>
      <c r="B999" s="178"/>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178"/>
      <c r="Y999" s="178"/>
      <c r="Z999" s="178"/>
      <c r="AA999" s="178"/>
      <c r="AB999" s="178"/>
      <c r="AC999" s="178"/>
      <c r="AD999" s="178"/>
      <c r="AE999" s="178"/>
      <c r="AF999" s="178"/>
      <c r="AG999" s="178"/>
      <c r="AH999" s="178"/>
      <c r="AI999" s="178"/>
      <c r="AJ999" s="178"/>
      <c r="AK999" s="178"/>
      <c r="AL999" s="178"/>
      <c r="AM999" s="178"/>
      <c r="AN999" s="178"/>
      <c r="AO999" s="178"/>
      <c r="AP999" s="178"/>
      <c r="AQ999" s="178"/>
      <c r="AR999" s="178"/>
      <c r="AS999" s="178"/>
      <c r="AT999" s="178"/>
      <c r="AU999" s="178"/>
      <c r="AV999" s="178"/>
      <c r="AW999" s="178"/>
    </row>
    <row r="1000">
      <c r="A1000" s="178"/>
      <c r="B1000" s="178"/>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c r="Z1000" s="178"/>
      <c r="AA1000" s="178"/>
      <c r="AB1000" s="178"/>
      <c r="AC1000" s="178"/>
      <c r="AD1000" s="178"/>
      <c r="AE1000" s="178"/>
      <c r="AF1000" s="178"/>
      <c r="AG1000" s="178"/>
      <c r="AH1000" s="178"/>
      <c r="AI1000" s="178"/>
      <c r="AJ1000" s="178"/>
      <c r="AK1000" s="178"/>
      <c r="AL1000" s="178"/>
      <c r="AM1000" s="178"/>
      <c r="AN1000" s="178"/>
      <c r="AO1000" s="178"/>
      <c r="AP1000" s="178"/>
      <c r="AQ1000" s="178"/>
      <c r="AR1000" s="178"/>
      <c r="AS1000" s="178"/>
      <c r="AT1000" s="178"/>
      <c r="AU1000" s="178"/>
      <c r="AV1000" s="178"/>
      <c r="AW1000" s="178"/>
    </row>
    <row r="1001">
      <c r="A1001" s="178"/>
      <c r="B1001" s="178"/>
      <c r="C1001" s="178"/>
      <c r="D1001" s="178"/>
      <c r="E1001" s="178"/>
      <c r="F1001" s="178"/>
      <c r="G1001" s="178"/>
      <c r="H1001" s="178"/>
      <c r="I1001" s="178"/>
      <c r="J1001" s="178"/>
      <c r="K1001" s="178"/>
      <c r="L1001" s="178"/>
      <c r="M1001" s="178"/>
      <c r="N1001" s="178"/>
      <c r="O1001" s="178"/>
      <c r="P1001" s="178"/>
      <c r="Q1001" s="178"/>
      <c r="R1001" s="178"/>
      <c r="S1001" s="178"/>
      <c r="T1001" s="178"/>
      <c r="U1001" s="178"/>
      <c r="V1001" s="178"/>
      <c r="W1001" s="178"/>
      <c r="X1001" s="178"/>
      <c r="Y1001" s="178"/>
      <c r="Z1001" s="178"/>
      <c r="AA1001" s="178"/>
      <c r="AB1001" s="178"/>
      <c r="AC1001" s="178"/>
      <c r="AD1001" s="178"/>
      <c r="AE1001" s="178"/>
      <c r="AF1001" s="178"/>
      <c r="AG1001" s="178"/>
      <c r="AH1001" s="178"/>
      <c r="AI1001" s="178"/>
      <c r="AJ1001" s="178"/>
      <c r="AK1001" s="178"/>
      <c r="AL1001" s="178"/>
      <c r="AM1001" s="178"/>
      <c r="AN1001" s="178"/>
      <c r="AO1001" s="178"/>
      <c r="AP1001" s="178"/>
      <c r="AQ1001" s="178"/>
      <c r="AR1001" s="178"/>
      <c r="AS1001" s="178"/>
      <c r="AT1001" s="178"/>
      <c r="AU1001" s="178"/>
      <c r="AV1001" s="178"/>
      <c r="AW1001" s="178"/>
    </row>
  </sheetData>
  <mergeCells count="638">
    <mergeCell ref="T8:Z8"/>
    <mergeCell ref="AA8:AB8"/>
    <mergeCell ref="AC8:AI8"/>
    <mergeCell ref="AJ8:AK8"/>
    <mergeCell ref="AL8:AS8"/>
    <mergeCell ref="AT8:AV8"/>
    <mergeCell ref="K9:Q9"/>
    <mergeCell ref="R9:S9"/>
    <mergeCell ref="T9:Z9"/>
    <mergeCell ref="AA9:AB9"/>
    <mergeCell ref="AC9:AI9"/>
    <mergeCell ref="AJ9:AK9"/>
    <mergeCell ref="AL9:AS9"/>
    <mergeCell ref="AT9:AV9"/>
    <mergeCell ref="K10:Q10"/>
    <mergeCell ref="R10:S10"/>
    <mergeCell ref="T10:Z10"/>
    <mergeCell ref="AA10:AB10"/>
    <mergeCell ref="AC10:AI10"/>
    <mergeCell ref="AJ10:AK10"/>
    <mergeCell ref="AL10:AS10"/>
    <mergeCell ref="AT10:AV10"/>
    <mergeCell ref="K11:Q11"/>
    <mergeCell ref="R11:S11"/>
    <mergeCell ref="T11:Z11"/>
    <mergeCell ref="AA11:AB11"/>
    <mergeCell ref="AC11:AI11"/>
    <mergeCell ref="AJ11:AK11"/>
    <mergeCell ref="AJ25:AK25"/>
    <mergeCell ref="AL25:AS25"/>
    <mergeCell ref="K23:S24"/>
    <mergeCell ref="T23:AB24"/>
    <mergeCell ref="AC23:AK24"/>
    <mergeCell ref="AL23:AV24"/>
    <mergeCell ref="K25:Q25"/>
    <mergeCell ref="R25:S25"/>
    <mergeCell ref="T25:Z25"/>
    <mergeCell ref="AT25:AV25"/>
    <mergeCell ref="AJ26:AK26"/>
    <mergeCell ref="AL26:AS26"/>
    <mergeCell ref="AT26:AV26"/>
    <mergeCell ref="AA25:AB25"/>
    <mergeCell ref="AC25:AI25"/>
    <mergeCell ref="K26:Q26"/>
    <mergeCell ref="R26:S26"/>
    <mergeCell ref="T26:Z26"/>
    <mergeCell ref="AA26:AB26"/>
    <mergeCell ref="AC26:AI26"/>
    <mergeCell ref="R27:S27"/>
    <mergeCell ref="T27:Z27"/>
    <mergeCell ref="AA27:AB27"/>
    <mergeCell ref="AC27:AI27"/>
    <mergeCell ref="AJ27:AK27"/>
    <mergeCell ref="AL27:AS27"/>
    <mergeCell ref="AT27:AV27"/>
    <mergeCell ref="K27:Q27"/>
    <mergeCell ref="K28:Q28"/>
    <mergeCell ref="R28:S28"/>
    <mergeCell ref="T28:Z28"/>
    <mergeCell ref="AA28:AB28"/>
    <mergeCell ref="AC28:AI28"/>
    <mergeCell ref="AJ28:AK28"/>
    <mergeCell ref="AJ29:AK29"/>
    <mergeCell ref="AL29:AS29"/>
    <mergeCell ref="AL28:AS28"/>
    <mergeCell ref="AT28:AV28"/>
    <mergeCell ref="R29:S29"/>
    <mergeCell ref="T29:Z29"/>
    <mergeCell ref="AA29:AB29"/>
    <mergeCell ref="AC29:AI29"/>
    <mergeCell ref="AT29:AV29"/>
    <mergeCell ref="AC31:AK34"/>
    <mergeCell ref="AL31:AV34"/>
    <mergeCell ref="K29:Q29"/>
    <mergeCell ref="K30:S30"/>
    <mergeCell ref="T30:AB30"/>
    <mergeCell ref="AC30:AK30"/>
    <mergeCell ref="AL30:AV30"/>
    <mergeCell ref="K31:S34"/>
    <mergeCell ref="T31:AB34"/>
    <mergeCell ref="AL12:AS12"/>
    <mergeCell ref="AT12:AV12"/>
    <mergeCell ref="AL13:AV13"/>
    <mergeCell ref="AL14:AV17"/>
    <mergeCell ref="K12:Q12"/>
    <mergeCell ref="R12:S12"/>
    <mergeCell ref="B13:J13"/>
    <mergeCell ref="K13:S13"/>
    <mergeCell ref="K14:S17"/>
    <mergeCell ref="B19:AV20"/>
    <mergeCell ref="B21:AV22"/>
    <mergeCell ref="AA42:AB42"/>
    <mergeCell ref="AC42:AI42"/>
    <mergeCell ref="AJ42:AK42"/>
    <mergeCell ref="AL42:AS42"/>
    <mergeCell ref="B36:AV37"/>
    <mergeCell ref="B38:AV39"/>
    <mergeCell ref="K40:S41"/>
    <mergeCell ref="T40:AB41"/>
    <mergeCell ref="AC40:AK41"/>
    <mergeCell ref="AL40:AV41"/>
    <mergeCell ref="K42:Q42"/>
    <mergeCell ref="AT42:AV42"/>
    <mergeCell ref="AJ43:AK43"/>
    <mergeCell ref="AL43:AS43"/>
    <mergeCell ref="AT43:AV43"/>
    <mergeCell ref="R42:S42"/>
    <mergeCell ref="T42:Z42"/>
    <mergeCell ref="K43:Q43"/>
    <mergeCell ref="R43:S43"/>
    <mergeCell ref="T43:Z43"/>
    <mergeCell ref="AA43:AB43"/>
    <mergeCell ref="AC43:AI43"/>
    <mergeCell ref="R44:S44"/>
    <mergeCell ref="T44:Z44"/>
    <mergeCell ref="AA44:AB44"/>
    <mergeCell ref="AC44:AI44"/>
    <mergeCell ref="AJ44:AK44"/>
    <mergeCell ref="AL44:AS44"/>
    <mergeCell ref="AT44:AV44"/>
    <mergeCell ref="K44:Q44"/>
    <mergeCell ref="K45:Q45"/>
    <mergeCell ref="R45:S45"/>
    <mergeCell ref="T45:Z45"/>
    <mergeCell ref="AA45:AB45"/>
    <mergeCell ref="AC45:AI45"/>
    <mergeCell ref="AJ45:AK45"/>
    <mergeCell ref="AJ46:AK46"/>
    <mergeCell ref="AL46:AS46"/>
    <mergeCell ref="AL45:AS45"/>
    <mergeCell ref="AT45:AV45"/>
    <mergeCell ref="R46:S46"/>
    <mergeCell ref="T46:Z46"/>
    <mergeCell ref="AA46:AB46"/>
    <mergeCell ref="AC46:AI46"/>
    <mergeCell ref="AT46:AV46"/>
    <mergeCell ref="K46:Q46"/>
    <mergeCell ref="K47:S47"/>
    <mergeCell ref="T47:AB47"/>
    <mergeCell ref="AC47:AK47"/>
    <mergeCell ref="AL47:AV47"/>
    <mergeCell ref="B47:J47"/>
    <mergeCell ref="K48:S51"/>
    <mergeCell ref="T48:AB51"/>
    <mergeCell ref="AC48:AK51"/>
    <mergeCell ref="AL48:AV51"/>
    <mergeCell ref="B53:AV54"/>
    <mergeCell ref="B55:AV56"/>
    <mergeCell ref="AJ60:AK60"/>
    <mergeCell ref="AL60:AS60"/>
    <mergeCell ref="AT60:AV60"/>
    <mergeCell ref="R59:S59"/>
    <mergeCell ref="T59:Z59"/>
    <mergeCell ref="K60:Q60"/>
    <mergeCell ref="R60:S60"/>
    <mergeCell ref="T60:Z60"/>
    <mergeCell ref="AA60:AB60"/>
    <mergeCell ref="AC60:AI60"/>
    <mergeCell ref="AJ93:AK93"/>
    <mergeCell ref="AL93:AS93"/>
    <mergeCell ref="B87:AV88"/>
    <mergeCell ref="B89:AV90"/>
    <mergeCell ref="K91:S92"/>
    <mergeCell ref="T91:AB92"/>
    <mergeCell ref="AC91:AK92"/>
    <mergeCell ref="AL91:AV92"/>
    <mergeCell ref="K93:Q93"/>
    <mergeCell ref="AT93:AV93"/>
    <mergeCell ref="R78:S78"/>
    <mergeCell ref="T78:Z78"/>
    <mergeCell ref="AA78:AB78"/>
    <mergeCell ref="AC78:AI78"/>
    <mergeCell ref="AJ78:AK78"/>
    <mergeCell ref="AL78:AS78"/>
    <mergeCell ref="AT78:AV78"/>
    <mergeCell ref="K78:Q78"/>
    <mergeCell ref="K79:Q79"/>
    <mergeCell ref="R79:S79"/>
    <mergeCell ref="T79:Z79"/>
    <mergeCell ref="AA79:AB79"/>
    <mergeCell ref="AC79:AI79"/>
    <mergeCell ref="AJ79:AK79"/>
    <mergeCell ref="R80:S80"/>
    <mergeCell ref="T80:Z80"/>
    <mergeCell ref="AA80:AB80"/>
    <mergeCell ref="AC80:AI80"/>
    <mergeCell ref="AJ80:AK80"/>
    <mergeCell ref="AL80:AS80"/>
    <mergeCell ref="AT80:AV80"/>
    <mergeCell ref="AC82:AK85"/>
    <mergeCell ref="AL82:AV85"/>
    <mergeCell ref="K80:Q80"/>
    <mergeCell ref="K81:S81"/>
    <mergeCell ref="T81:AB81"/>
    <mergeCell ref="AC81:AK81"/>
    <mergeCell ref="AL81:AV81"/>
    <mergeCell ref="K82:S85"/>
    <mergeCell ref="T82:AB85"/>
    <mergeCell ref="R93:S93"/>
    <mergeCell ref="T93:Z93"/>
    <mergeCell ref="AA93:AB93"/>
    <mergeCell ref="AC93:AI93"/>
    <mergeCell ref="AA59:AB59"/>
    <mergeCell ref="AC59:AI59"/>
    <mergeCell ref="AJ59:AK59"/>
    <mergeCell ref="AL59:AS59"/>
    <mergeCell ref="B48:J51"/>
    <mergeCell ref="B57:J58"/>
    <mergeCell ref="K57:S58"/>
    <mergeCell ref="T57:AB58"/>
    <mergeCell ref="AC57:AK58"/>
    <mergeCell ref="AL57:AV58"/>
    <mergeCell ref="K59:Q59"/>
    <mergeCell ref="AT59:AV59"/>
    <mergeCell ref="R61:S61"/>
    <mergeCell ref="T61:Z61"/>
    <mergeCell ref="AA61:AB61"/>
    <mergeCell ref="AC61:AI61"/>
    <mergeCell ref="AJ61:AK61"/>
    <mergeCell ref="AL61:AS61"/>
    <mergeCell ref="AT61:AV61"/>
    <mergeCell ref="K61:Q61"/>
    <mergeCell ref="K62:Q62"/>
    <mergeCell ref="R62:S62"/>
    <mergeCell ref="T62:Z62"/>
    <mergeCell ref="AA62:AB62"/>
    <mergeCell ref="AC62:AI62"/>
    <mergeCell ref="AJ62:AK62"/>
    <mergeCell ref="AJ63:AK63"/>
    <mergeCell ref="AL63:AS63"/>
    <mergeCell ref="AL64:AV64"/>
    <mergeCell ref="AL65:AV68"/>
    <mergeCell ref="K63:Q63"/>
    <mergeCell ref="K64:S64"/>
    <mergeCell ref="T64:AB64"/>
    <mergeCell ref="AC64:AK64"/>
    <mergeCell ref="K65:S68"/>
    <mergeCell ref="T65:AB68"/>
    <mergeCell ref="AC65:AK68"/>
    <mergeCell ref="AA76:AB76"/>
    <mergeCell ref="AC76:AI76"/>
    <mergeCell ref="AJ76:AK76"/>
    <mergeCell ref="AL76:AS76"/>
    <mergeCell ref="B70:AV71"/>
    <mergeCell ref="B72:AV73"/>
    <mergeCell ref="K74:S75"/>
    <mergeCell ref="T74:AB75"/>
    <mergeCell ref="AC74:AK75"/>
    <mergeCell ref="AL74:AV75"/>
    <mergeCell ref="K76:Q76"/>
    <mergeCell ref="AT76:AV76"/>
    <mergeCell ref="R76:S76"/>
    <mergeCell ref="T76:Z76"/>
    <mergeCell ref="K77:Q77"/>
    <mergeCell ref="R77:S77"/>
    <mergeCell ref="T77:Z77"/>
    <mergeCell ref="AA77:AB77"/>
    <mergeCell ref="AC77:AI77"/>
    <mergeCell ref="AL96:AS96"/>
    <mergeCell ref="AT96:AV96"/>
    <mergeCell ref="AL97:AS97"/>
    <mergeCell ref="AT97:AV97"/>
    <mergeCell ref="AL98:AV98"/>
    <mergeCell ref="AJ77:AK77"/>
    <mergeCell ref="AL77:AS77"/>
    <mergeCell ref="AT77:AV77"/>
    <mergeCell ref="AL94:AS94"/>
    <mergeCell ref="AT94:AV94"/>
    <mergeCell ref="AL95:AS95"/>
    <mergeCell ref="AT95:AV95"/>
    <mergeCell ref="K6:S7"/>
    <mergeCell ref="K8:Q8"/>
    <mergeCell ref="R8:S8"/>
    <mergeCell ref="AL11:AS11"/>
    <mergeCell ref="AT11:AV11"/>
    <mergeCell ref="T12:Z12"/>
    <mergeCell ref="AA12:AB12"/>
    <mergeCell ref="T13:AB13"/>
    <mergeCell ref="T14:AB17"/>
    <mergeCell ref="AC12:AI12"/>
    <mergeCell ref="AJ12:AK12"/>
    <mergeCell ref="AC13:AK13"/>
    <mergeCell ref="AC14:AK17"/>
    <mergeCell ref="B2:AV3"/>
    <mergeCell ref="B4:AV5"/>
    <mergeCell ref="B6:J7"/>
    <mergeCell ref="T6:AB7"/>
    <mergeCell ref="AC6:AK7"/>
    <mergeCell ref="AL6:AV7"/>
    <mergeCell ref="B8:J12"/>
    <mergeCell ref="AL62:AS62"/>
    <mergeCell ref="AT62:AV62"/>
    <mergeCell ref="R63:S63"/>
    <mergeCell ref="T63:Z63"/>
    <mergeCell ref="AA63:AB63"/>
    <mergeCell ref="AC63:AI63"/>
    <mergeCell ref="AT63:AV63"/>
    <mergeCell ref="AL79:AS79"/>
    <mergeCell ref="AT79:AV79"/>
    <mergeCell ref="B14:J17"/>
    <mergeCell ref="B23:J24"/>
    <mergeCell ref="B25:J29"/>
    <mergeCell ref="B30:J30"/>
    <mergeCell ref="B31:J34"/>
    <mergeCell ref="B40:J41"/>
    <mergeCell ref="B42:J46"/>
    <mergeCell ref="B59:J63"/>
    <mergeCell ref="B64:J64"/>
    <mergeCell ref="B65:J68"/>
    <mergeCell ref="B74:J75"/>
    <mergeCell ref="B76:J80"/>
    <mergeCell ref="B81:J81"/>
    <mergeCell ref="B82:J85"/>
    <mergeCell ref="K94:Q94"/>
    <mergeCell ref="K95:Q95"/>
    <mergeCell ref="R95:S95"/>
    <mergeCell ref="T95:Z95"/>
    <mergeCell ref="AA95:AB95"/>
    <mergeCell ref="AC95:AI95"/>
    <mergeCell ref="T96:Z96"/>
    <mergeCell ref="AA96:AB96"/>
    <mergeCell ref="AC96:AI96"/>
    <mergeCell ref="AJ96:AK96"/>
    <mergeCell ref="K112:Q112"/>
    <mergeCell ref="R112:S112"/>
    <mergeCell ref="K113:Q113"/>
    <mergeCell ref="R113:S113"/>
    <mergeCell ref="K114:Q114"/>
    <mergeCell ref="R114:S114"/>
    <mergeCell ref="K97:Q97"/>
    <mergeCell ref="R97:S97"/>
    <mergeCell ref="B98:J98"/>
    <mergeCell ref="K98:S98"/>
    <mergeCell ref="B99:J102"/>
    <mergeCell ref="K99:S102"/>
    <mergeCell ref="B110:J114"/>
    <mergeCell ref="K128:Q128"/>
    <mergeCell ref="R128:S128"/>
    <mergeCell ref="K129:Q129"/>
    <mergeCell ref="R129:S129"/>
    <mergeCell ref="K130:Q130"/>
    <mergeCell ref="R130:S130"/>
    <mergeCell ref="K131:Q131"/>
    <mergeCell ref="R131:S131"/>
    <mergeCell ref="B115:J115"/>
    <mergeCell ref="K115:S115"/>
    <mergeCell ref="B116:J119"/>
    <mergeCell ref="K116:S119"/>
    <mergeCell ref="B127:J131"/>
    <mergeCell ref="K127:Q127"/>
    <mergeCell ref="R127:S127"/>
    <mergeCell ref="K145:Q145"/>
    <mergeCell ref="R145:S145"/>
    <mergeCell ref="K146:Q146"/>
    <mergeCell ref="R146:S146"/>
    <mergeCell ref="K147:Q147"/>
    <mergeCell ref="R147:S147"/>
    <mergeCell ref="K148:Q148"/>
    <mergeCell ref="R148:S148"/>
    <mergeCell ref="B132:J132"/>
    <mergeCell ref="K132:S132"/>
    <mergeCell ref="B133:J136"/>
    <mergeCell ref="K133:S136"/>
    <mergeCell ref="B144:J148"/>
    <mergeCell ref="K144:Q144"/>
    <mergeCell ref="R144:S144"/>
    <mergeCell ref="AC159:AK160"/>
    <mergeCell ref="AL159:AV160"/>
    <mergeCell ref="T149:AB149"/>
    <mergeCell ref="T150:AB153"/>
    <mergeCell ref="AC150:AK153"/>
    <mergeCell ref="AL150:AV153"/>
    <mergeCell ref="B155:AV156"/>
    <mergeCell ref="B157:AV158"/>
    <mergeCell ref="B159:J160"/>
    <mergeCell ref="AA129:AB129"/>
    <mergeCell ref="AC129:AI129"/>
    <mergeCell ref="AL129:AS129"/>
    <mergeCell ref="AT129:AV129"/>
    <mergeCell ref="T129:Z129"/>
    <mergeCell ref="T130:Z130"/>
    <mergeCell ref="AA130:AB130"/>
    <mergeCell ref="AC130:AI130"/>
    <mergeCell ref="AJ130:AK130"/>
    <mergeCell ref="AL130:AS130"/>
    <mergeCell ref="AT130:AV130"/>
    <mergeCell ref="T133:AB136"/>
    <mergeCell ref="AC133:AK136"/>
    <mergeCell ref="AL133:AV136"/>
    <mergeCell ref="B138:AV139"/>
    <mergeCell ref="B140:AV141"/>
    <mergeCell ref="B142:J143"/>
    <mergeCell ref="K142:S143"/>
    <mergeCell ref="AL142:AV143"/>
    <mergeCell ref="T142:AB143"/>
    <mergeCell ref="AC142:AK143"/>
    <mergeCell ref="AA144:AB144"/>
    <mergeCell ref="AC144:AI144"/>
    <mergeCell ref="AJ144:AK144"/>
    <mergeCell ref="AL144:AS144"/>
    <mergeCell ref="AT144:AV144"/>
    <mergeCell ref="T144:Z144"/>
    <mergeCell ref="T145:Z145"/>
    <mergeCell ref="AA145:AB145"/>
    <mergeCell ref="AC145:AI145"/>
    <mergeCell ref="AJ145:AK145"/>
    <mergeCell ref="AL145:AS145"/>
    <mergeCell ref="AT145:AV145"/>
    <mergeCell ref="T146:Z146"/>
    <mergeCell ref="AA146:AB146"/>
    <mergeCell ref="AC146:AI146"/>
    <mergeCell ref="AJ146:AK146"/>
    <mergeCell ref="AL146:AS146"/>
    <mergeCell ref="AT146:AV146"/>
    <mergeCell ref="T147:Z147"/>
    <mergeCell ref="AT147:AV147"/>
    <mergeCell ref="AA164:AB164"/>
    <mergeCell ref="AC164:AI164"/>
    <mergeCell ref="AT164:AV164"/>
    <mergeCell ref="K181:Q181"/>
    <mergeCell ref="R181:S181"/>
    <mergeCell ref="K182:Q182"/>
    <mergeCell ref="R182:S182"/>
    <mergeCell ref="B183:J183"/>
    <mergeCell ref="K183:S183"/>
    <mergeCell ref="B184:J187"/>
    <mergeCell ref="K184:S187"/>
    <mergeCell ref="B166:J166"/>
    <mergeCell ref="K166:S166"/>
    <mergeCell ref="B167:J170"/>
    <mergeCell ref="K167:S170"/>
    <mergeCell ref="B178:J182"/>
    <mergeCell ref="K178:Q178"/>
    <mergeCell ref="R178:S178"/>
    <mergeCell ref="AL182:AS182"/>
    <mergeCell ref="AT182:AV182"/>
    <mergeCell ref="T183:AB183"/>
    <mergeCell ref="AC183:AK183"/>
    <mergeCell ref="AL183:AV183"/>
    <mergeCell ref="T184:AB187"/>
    <mergeCell ref="AC184:AK187"/>
    <mergeCell ref="AL184:AV187"/>
    <mergeCell ref="AJ181:AK181"/>
    <mergeCell ref="AL181:AS181"/>
    <mergeCell ref="AT181:AV181"/>
    <mergeCell ref="T182:Z182"/>
    <mergeCell ref="AA182:AB182"/>
    <mergeCell ref="AC182:AI182"/>
    <mergeCell ref="AJ182:AK182"/>
    <mergeCell ref="AJ164:AK164"/>
    <mergeCell ref="AL164:AS164"/>
    <mergeCell ref="T163:Z163"/>
    <mergeCell ref="AA163:AB163"/>
    <mergeCell ref="AC163:AI163"/>
    <mergeCell ref="AJ163:AK163"/>
    <mergeCell ref="AL163:AS163"/>
    <mergeCell ref="AT163:AV163"/>
    <mergeCell ref="T164:Z164"/>
    <mergeCell ref="AC166:AK166"/>
    <mergeCell ref="AL166:AV166"/>
    <mergeCell ref="T165:Z165"/>
    <mergeCell ref="AA165:AB165"/>
    <mergeCell ref="AC165:AI165"/>
    <mergeCell ref="AJ165:AK165"/>
    <mergeCell ref="AL165:AS165"/>
    <mergeCell ref="AT165:AV165"/>
    <mergeCell ref="T166:AB166"/>
    <mergeCell ref="T167:AB170"/>
    <mergeCell ref="AC167:AK170"/>
    <mergeCell ref="AL167:AV170"/>
    <mergeCell ref="B172:AV173"/>
    <mergeCell ref="B174:AV175"/>
    <mergeCell ref="B176:J177"/>
    <mergeCell ref="K176:S177"/>
    <mergeCell ref="AL176:AV177"/>
    <mergeCell ref="T176:AB177"/>
    <mergeCell ref="AC176:AK177"/>
    <mergeCell ref="AA178:AB178"/>
    <mergeCell ref="AC178:AI178"/>
    <mergeCell ref="AJ178:AK178"/>
    <mergeCell ref="AL178:AS178"/>
    <mergeCell ref="AT178:AV178"/>
    <mergeCell ref="T178:Z178"/>
    <mergeCell ref="T179:Z179"/>
    <mergeCell ref="AA179:AB179"/>
    <mergeCell ref="AC179:AI179"/>
    <mergeCell ref="AJ179:AK179"/>
    <mergeCell ref="AL179:AS179"/>
    <mergeCell ref="AT179:AV179"/>
    <mergeCell ref="K111:Q111"/>
    <mergeCell ref="R111:S111"/>
    <mergeCell ref="AA111:AB111"/>
    <mergeCell ref="AC111:AI111"/>
    <mergeCell ref="AJ111:AK111"/>
    <mergeCell ref="AL111:AS111"/>
    <mergeCell ref="AT111:AV111"/>
    <mergeCell ref="T111:Z111"/>
    <mergeCell ref="T112:Z112"/>
    <mergeCell ref="AA112:AB112"/>
    <mergeCell ref="AC112:AI112"/>
    <mergeCell ref="AJ112:AK112"/>
    <mergeCell ref="AL112:AS112"/>
    <mergeCell ref="AT112:AV112"/>
    <mergeCell ref="R94:S94"/>
    <mergeCell ref="K96:Q96"/>
    <mergeCell ref="R96:S96"/>
    <mergeCell ref="T97:Z97"/>
    <mergeCell ref="AA97:AB97"/>
    <mergeCell ref="T98:AB98"/>
    <mergeCell ref="T99:AB102"/>
    <mergeCell ref="B91:J92"/>
    <mergeCell ref="B93:J97"/>
    <mergeCell ref="T94:Z94"/>
    <mergeCell ref="AA94:AB94"/>
    <mergeCell ref="AC94:AI94"/>
    <mergeCell ref="AJ94:AK94"/>
    <mergeCell ref="AJ95:AK95"/>
    <mergeCell ref="B108:J109"/>
    <mergeCell ref="K108:S109"/>
    <mergeCell ref="T108:AB109"/>
    <mergeCell ref="AC108:AK109"/>
    <mergeCell ref="AL108:AV109"/>
    <mergeCell ref="AC97:AI97"/>
    <mergeCell ref="AJ97:AK97"/>
    <mergeCell ref="AC98:AK98"/>
    <mergeCell ref="AC99:AK102"/>
    <mergeCell ref="AL99:AV102"/>
    <mergeCell ref="B104:AV105"/>
    <mergeCell ref="B106:AV107"/>
    <mergeCell ref="K110:Q110"/>
    <mergeCell ref="R110:S110"/>
    <mergeCell ref="T110:Z110"/>
    <mergeCell ref="AA110:AB110"/>
    <mergeCell ref="AC110:AI110"/>
    <mergeCell ref="AJ110:AK110"/>
    <mergeCell ref="AL110:AS110"/>
    <mergeCell ref="AT110:AV110"/>
    <mergeCell ref="AA114:AB114"/>
    <mergeCell ref="AC114:AI114"/>
    <mergeCell ref="AJ114:AK114"/>
    <mergeCell ref="AL114:AS114"/>
    <mergeCell ref="AL115:AV115"/>
    <mergeCell ref="AL116:AV119"/>
    <mergeCell ref="T113:Z113"/>
    <mergeCell ref="AA113:AB113"/>
    <mergeCell ref="AC113:AI113"/>
    <mergeCell ref="AJ113:AK113"/>
    <mergeCell ref="AL113:AS113"/>
    <mergeCell ref="AT113:AV113"/>
    <mergeCell ref="AT114:AV114"/>
    <mergeCell ref="T114:Z114"/>
    <mergeCell ref="T115:AB115"/>
    <mergeCell ref="AC115:AK115"/>
    <mergeCell ref="T116:AB119"/>
    <mergeCell ref="AC116:AK119"/>
    <mergeCell ref="B121:AV122"/>
    <mergeCell ref="B123:AV124"/>
    <mergeCell ref="AL127:AS127"/>
    <mergeCell ref="AT127:AV127"/>
    <mergeCell ref="AL128:AS128"/>
    <mergeCell ref="AT128:AV128"/>
    <mergeCell ref="B125:J126"/>
    <mergeCell ref="K125:S126"/>
    <mergeCell ref="T125:AB126"/>
    <mergeCell ref="AC125:AK126"/>
    <mergeCell ref="AL125:AV126"/>
    <mergeCell ref="T127:Z127"/>
    <mergeCell ref="AA127:AB127"/>
    <mergeCell ref="AC127:AI127"/>
    <mergeCell ref="AJ127:AK127"/>
    <mergeCell ref="T128:Z128"/>
    <mergeCell ref="AA128:AB128"/>
    <mergeCell ref="AC128:AI128"/>
    <mergeCell ref="AJ128:AK128"/>
    <mergeCell ref="AJ129:AK129"/>
    <mergeCell ref="AC132:AK132"/>
    <mergeCell ref="AL132:AV132"/>
    <mergeCell ref="T131:Z131"/>
    <mergeCell ref="AA131:AB131"/>
    <mergeCell ref="AC131:AI131"/>
    <mergeCell ref="AJ131:AK131"/>
    <mergeCell ref="AL131:AS131"/>
    <mergeCell ref="AT131:AV131"/>
    <mergeCell ref="T132:AB132"/>
    <mergeCell ref="AJ147:AK147"/>
    <mergeCell ref="AL147:AS147"/>
    <mergeCell ref="AL148:AS148"/>
    <mergeCell ref="AT148:AV148"/>
    <mergeCell ref="AL149:AV149"/>
    <mergeCell ref="AA147:AB147"/>
    <mergeCell ref="AC147:AI147"/>
    <mergeCell ref="T148:Z148"/>
    <mergeCell ref="AA148:AB148"/>
    <mergeCell ref="AC148:AI148"/>
    <mergeCell ref="AJ148:AK148"/>
    <mergeCell ref="AC149:AK149"/>
    <mergeCell ref="K159:S160"/>
    <mergeCell ref="T159:AB160"/>
    <mergeCell ref="AA161:AB161"/>
    <mergeCell ref="AC161:AI161"/>
    <mergeCell ref="AJ161:AK161"/>
    <mergeCell ref="AL161:AS161"/>
    <mergeCell ref="AT161:AV161"/>
    <mergeCell ref="T161:Z161"/>
    <mergeCell ref="T162:Z162"/>
    <mergeCell ref="AA162:AB162"/>
    <mergeCell ref="AC162:AI162"/>
    <mergeCell ref="AJ162:AK162"/>
    <mergeCell ref="AL162:AS162"/>
    <mergeCell ref="AT162:AV162"/>
    <mergeCell ref="K162:Q162"/>
    <mergeCell ref="R162:S162"/>
    <mergeCell ref="K163:Q163"/>
    <mergeCell ref="R163:S163"/>
    <mergeCell ref="K164:Q164"/>
    <mergeCell ref="R164:S164"/>
    <mergeCell ref="K165:Q165"/>
    <mergeCell ref="R165:S165"/>
    <mergeCell ref="B149:J149"/>
    <mergeCell ref="K149:S149"/>
    <mergeCell ref="B150:J153"/>
    <mergeCell ref="K150:S153"/>
    <mergeCell ref="B161:J165"/>
    <mergeCell ref="K161:Q161"/>
    <mergeCell ref="R161:S161"/>
    <mergeCell ref="K179:Q179"/>
    <mergeCell ref="R179:S179"/>
    <mergeCell ref="K180:Q180"/>
    <mergeCell ref="R180:S180"/>
    <mergeCell ref="AA181:AB181"/>
    <mergeCell ref="AC181:AI181"/>
    <mergeCell ref="T180:Z180"/>
    <mergeCell ref="AA180:AB180"/>
    <mergeCell ref="AC180:AI180"/>
    <mergeCell ref="AJ180:AK180"/>
    <mergeCell ref="AL180:AS180"/>
    <mergeCell ref="AT180:AV180"/>
    <mergeCell ref="T181:Z181"/>
  </mergeCells>
  <drawing r:id="rId1"/>
</worksheet>
</file>