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showObjects="none" codeName="ThisWorkbook" defaultThemeVersion="166925"/>
  <mc:AlternateContent xmlns:mc="http://schemas.openxmlformats.org/markup-compatibility/2006">
    <mc:Choice Requires="x15">
      <x15ac:absPath xmlns:x15ac="http://schemas.microsoft.com/office/spreadsheetml/2010/11/ac" url="https://eduetatfr-my.sharepoint.com/personal/jean-gerard_pont_edufr_ch/Documents/05_PRIVE/GAMES/JDR/Metal_Adventures/V1_Alpha/"/>
    </mc:Choice>
  </mc:AlternateContent>
  <xr:revisionPtr revIDLastSave="87" documentId="106_{8A8137F9-B92C-834A-BEAF-B11C3F756BF1}" xr6:coauthVersionLast="47" xr6:coauthVersionMax="47" xr10:uidLastSave="{6D025B57-FD71-CB46-876B-B4EB6B5F318A}"/>
  <bookViews>
    <workbookView xWindow="60" yWindow="500" windowWidth="28420" windowHeight="15860" xr2:uid="{9863191E-44F5-5040-A423-FBF66D7EB0B0}"/>
  </bookViews>
  <sheets>
    <sheet name="Personnage Recto" sheetId="4" r:id="rId1"/>
    <sheet name="Personnage Verso" sheetId="5" r:id="rId2"/>
    <sheet name="Création Personnage" sheetId="1" r:id="rId3"/>
    <sheet name="Expérience et ajustements" sheetId="6" r:id="rId4"/>
    <sheet name="Params" sheetId="2" state="hidden" r:id="rId5"/>
    <sheet name="Calculs bonus malus" sheetId="3" state="hidden" r:id="rId6"/>
  </sheets>
  <definedNames>
    <definedName name="Espionnage">Params!$A$99:$A$106</definedName>
    <definedName name="lst_0">Params!$A$249</definedName>
    <definedName name="lst_1">Params!$A$249:$A$250</definedName>
    <definedName name="lst_10">Params!$A$249:$A$259</definedName>
    <definedName name="lst_100">Params!$A$249:$A$349</definedName>
    <definedName name="lst_11">Params!$A$249:$A$260</definedName>
    <definedName name="lst_12">Params!$A$249:$A$261</definedName>
    <definedName name="lst_13">Params!$A$249:$A$262</definedName>
    <definedName name="lst_14">Params!$A$249:$A$263</definedName>
    <definedName name="lst_2">Params!$A$249:$A$251</definedName>
    <definedName name="lst_3">Params!$A$249:$A$252</definedName>
    <definedName name="lst_30">Params!$A$249:$A$279</definedName>
    <definedName name="lst_4">Params!$A$249:$A$253</definedName>
    <definedName name="lst_5">Params!$A$249:$A$254</definedName>
    <definedName name="lst_6">Params!$A$249:$A$255</definedName>
    <definedName name="lst_7">Params!$A$249:$A$256</definedName>
    <definedName name="lst_8">Params!$A$249:$A$257</definedName>
    <definedName name="lst_9">Params!$A$249:$A$258</definedName>
    <definedName name="lst_archetype">Params!$A$151:$A$156</definedName>
    <definedName name="lst_armes">Params!$A$360:$A$374</definedName>
    <definedName name="lst_armures">Params!$A$377:$A$380</definedName>
    <definedName name="lst_avantages">Params!$A$161:$A$212</definedName>
    <definedName name="lst_barrens">Params!$A$75:$A$76</definedName>
    <definedName name="lst_caractéristiques" comment="Liste des caractéristiques d'un personnage">Params!$A$51:$A$56</definedName>
    <definedName name="lst_compétence">Params!$A$81:$A$136</definedName>
    <definedName name="lst_defaut">Params!$A$217:$A$246</definedName>
    <definedName name="lst_empire">Params!$A$71:$A$72</definedName>
    <definedName name="lst_havanna">Params!$A$77:$A$78</definedName>
    <definedName name="lst_libre">Params!$A$73:$A$74</definedName>
    <definedName name="lst_maintient" comment="Si le pouvoir mutant doit être maintenu">Params!$A$14:$A$15</definedName>
    <definedName name="lst_motivation">Params!$A$139:$A$148</definedName>
    <definedName name="lst_mutation" comment="Liste des mutations">Params!$A$19:$A$48</definedName>
    <definedName name="lst_ocg">Params!$A$69:$A$70</definedName>
    <definedName name="lst_origine" comment="Liste des origines (liées aux castes)">Params!$A$59:$A$64</definedName>
    <definedName name="lst_porte">Params!$A$383:$A$384</definedName>
    <definedName name="lst_race" comment="Liste des races disponibles pour les joueurs">Params!$A$2:$A$3</definedName>
    <definedName name="lst_sol">Params!$A$67:$A$68</definedName>
    <definedName name="lst_type_activation" comment="Type d'activation pour un pouvoir mutant">Params!$A$10:$A$11</definedName>
    <definedName name="lst_type_mutation" comment="Type de mutation">Params!$A$6:$A$7</definedName>
    <definedName name="Négociation">Params!$A$120:$A$128</definedName>
    <definedName name="Science">Params!$A$107:$A$119</definedName>
    <definedName name="Survie">Params!$A$91:$A$98</definedName>
    <definedName name="Technique">Params!$A$81:$A$90</definedName>
    <definedName name="Trempe">Params!$A$129:$A$136</definedName>
    <definedName name="_xlnm.Print_Area" localSheetId="0">'Personnage Recto'!$B$2:$AB$49</definedName>
    <definedName name="_xlnm.Print_Area" localSheetId="1">'Personnage Verso'!$A$1:$K$35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7" i="3" l="1"/>
  <c r="H117" i="3"/>
  <c r="J117" i="3"/>
  <c r="L117" i="3"/>
  <c r="N117" i="3"/>
  <c r="P117" i="3"/>
  <c r="R117" i="3"/>
  <c r="T117" i="3"/>
  <c r="V117" i="3"/>
  <c r="X117" i="3"/>
  <c r="Z117" i="3"/>
  <c r="AB117" i="3"/>
  <c r="AD117" i="3"/>
  <c r="AF117" i="3"/>
  <c r="AH117" i="3"/>
  <c r="AJ117" i="3"/>
  <c r="AL117" i="3"/>
  <c r="AN117" i="3"/>
  <c r="AP117" i="3"/>
  <c r="AR117" i="3"/>
  <c r="AT117" i="3"/>
  <c r="AV117" i="3"/>
  <c r="AX117" i="3"/>
  <c r="AZ117" i="3"/>
  <c r="BB117" i="3"/>
  <c r="BD117" i="3"/>
  <c r="BF117" i="3"/>
  <c r="BH117" i="3"/>
  <c r="BJ117" i="3"/>
  <c r="BL117" i="3"/>
  <c r="BN117" i="3"/>
  <c r="BP117" i="3"/>
  <c r="BR117" i="3"/>
  <c r="BT117" i="3"/>
  <c r="BV117" i="3"/>
  <c r="BX117" i="3"/>
  <c r="BZ117" i="3"/>
  <c r="CB117" i="3"/>
  <c r="CD117" i="3"/>
  <c r="CF117" i="3"/>
  <c r="CH117" i="3"/>
  <c r="CJ117" i="3"/>
  <c r="CL117" i="3"/>
  <c r="CN117" i="3"/>
  <c r="CP117" i="3"/>
  <c r="CR117" i="3"/>
  <c r="CT117" i="3"/>
  <c r="CV117" i="3"/>
  <c r="CX117" i="3"/>
  <c r="CZ117" i="3"/>
  <c r="DB117" i="3"/>
  <c r="DD117" i="3"/>
  <c r="DF117" i="3"/>
  <c r="DH117" i="3"/>
  <c r="DJ117" i="3"/>
  <c r="F112" i="3"/>
  <c r="H112" i="3"/>
  <c r="J112" i="3"/>
  <c r="L112" i="3"/>
  <c r="N112" i="3"/>
  <c r="P112" i="3"/>
  <c r="R112" i="3"/>
  <c r="T112" i="3"/>
  <c r="V112" i="3"/>
  <c r="X112" i="3"/>
  <c r="Z112" i="3"/>
  <c r="AB112" i="3"/>
  <c r="AD112" i="3"/>
  <c r="AF112" i="3"/>
  <c r="AH112" i="3"/>
  <c r="AJ112" i="3"/>
  <c r="AL112" i="3"/>
  <c r="AN112" i="3"/>
  <c r="AP112" i="3"/>
  <c r="AR112" i="3"/>
  <c r="AT112" i="3"/>
  <c r="AV112" i="3"/>
  <c r="AX112" i="3"/>
  <c r="AZ112" i="3"/>
  <c r="BB112" i="3"/>
  <c r="BD112" i="3"/>
  <c r="BF112" i="3"/>
  <c r="BH112" i="3"/>
  <c r="BJ112" i="3"/>
  <c r="BL112" i="3"/>
  <c r="BN112" i="3"/>
  <c r="BP112" i="3"/>
  <c r="BR112" i="3"/>
  <c r="BT112" i="3"/>
  <c r="BV112" i="3"/>
  <c r="BX112" i="3"/>
  <c r="BZ112" i="3"/>
  <c r="CB112" i="3"/>
  <c r="CD112" i="3"/>
  <c r="CF112" i="3"/>
  <c r="CH112" i="3"/>
  <c r="CJ112" i="3"/>
  <c r="CL112" i="3"/>
  <c r="CN112" i="3"/>
  <c r="CP112" i="3"/>
  <c r="CR112" i="3"/>
  <c r="CT112" i="3"/>
  <c r="CV112" i="3"/>
  <c r="CX112" i="3"/>
  <c r="CZ112" i="3"/>
  <c r="DB112" i="3"/>
  <c r="DD112" i="3"/>
  <c r="DF112" i="3"/>
  <c r="DH112" i="3"/>
  <c r="DJ112" i="3"/>
  <c r="D117" i="3"/>
  <c r="D112" i="3"/>
  <c r="G2" i="1"/>
  <c r="G3" i="1"/>
  <c r="G4" i="1"/>
  <c r="G5" i="1"/>
  <c r="G1" i="1"/>
  <c r="F2" i="1"/>
  <c r="F3" i="1"/>
  <c r="F4" i="1"/>
  <c r="F5" i="1"/>
  <c r="F1" i="1"/>
  <c r="B4" i="5"/>
  <c r="B6" i="5"/>
  <c r="G5" i="5"/>
  <c r="B5" i="5"/>
  <c r="G4" i="5"/>
  <c r="T60" i="3"/>
  <c r="BP61" i="3"/>
  <c r="BV61" i="3"/>
  <c r="B54" i="3"/>
  <c r="F54" i="3" s="1"/>
  <c r="B55" i="3"/>
  <c r="F55" i="3" s="1"/>
  <c r="B56" i="3"/>
  <c r="F56" i="3" s="1"/>
  <c r="B57" i="3"/>
  <c r="F57" i="3" s="1"/>
  <c r="B58" i="3"/>
  <c r="F58" i="3" s="1"/>
  <c r="B59" i="3"/>
  <c r="F59" i="3" s="1"/>
  <c r="B60" i="3"/>
  <c r="F60" i="3" s="1"/>
  <c r="B61" i="3"/>
  <c r="F61" i="3" s="1"/>
  <c r="B62" i="3"/>
  <c r="F62" i="3" s="1"/>
  <c r="B53" i="3"/>
  <c r="H53" i="3" s="1"/>
  <c r="B146" i="3"/>
  <c r="B145" i="3"/>
  <c r="A146" i="3"/>
  <c r="A145" i="3"/>
  <c r="G372" i="2"/>
  <c r="O45" i="4"/>
  <c r="O46" i="4"/>
  <c r="O47" i="4"/>
  <c r="O48" i="4"/>
  <c r="O49" i="4"/>
  <c r="O44" i="4"/>
  <c r="J45" i="4"/>
  <c r="J46" i="4"/>
  <c r="J47" i="4"/>
  <c r="J48" i="4"/>
  <c r="J49" i="4"/>
  <c r="H45" i="4"/>
  <c r="H46" i="4"/>
  <c r="H47" i="4"/>
  <c r="H48" i="4"/>
  <c r="H49" i="4"/>
  <c r="J44" i="4"/>
  <c r="H44" i="4"/>
  <c r="P35" i="4"/>
  <c r="P36" i="4"/>
  <c r="P37" i="4"/>
  <c r="P38" i="4"/>
  <c r="L35" i="4"/>
  <c r="L36" i="4"/>
  <c r="L37" i="4"/>
  <c r="L38" i="4"/>
  <c r="J35" i="4"/>
  <c r="J36" i="4"/>
  <c r="J37" i="4"/>
  <c r="J38" i="4"/>
  <c r="I35" i="4"/>
  <c r="I36" i="4"/>
  <c r="I37" i="4"/>
  <c r="I38" i="4"/>
  <c r="H35" i="4"/>
  <c r="H36" i="4"/>
  <c r="H37" i="4"/>
  <c r="H38" i="4"/>
  <c r="B337" i="2"/>
  <c r="B338" i="2"/>
  <c r="B339" i="2"/>
  <c r="B340" i="2"/>
  <c r="B341" i="2"/>
  <c r="B342" i="2"/>
  <c r="B343" i="2"/>
  <c r="B344" i="2"/>
  <c r="B345" i="2"/>
  <c r="B346" i="2"/>
  <c r="B347" i="2"/>
  <c r="B348" i="2"/>
  <c r="B349"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G366" i="2"/>
  <c r="G367" i="2"/>
  <c r="G368" i="2"/>
  <c r="G369" i="2"/>
  <c r="G370" i="2"/>
  <c r="G371" i="2"/>
  <c r="G373" i="2"/>
  <c r="G374" i="2"/>
  <c r="G365" i="2"/>
  <c r="L34" i="4"/>
  <c r="J34" i="4"/>
  <c r="I34" i="4"/>
  <c r="P34" i="4"/>
  <c r="U19" i="4"/>
  <c r="U18" i="4"/>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11" i="6"/>
  <c r="A3" i="6"/>
  <c r="A4" i="6"/>
  <c r="A5" i="6"/>
  <c r="A6" i="6"/>
  <c r="A7" i="6"/>
  <c r="A2" i="6"/>
  <c r="C172" i="3"/>
  <c r="C173" i="3"/>
  <c r="B171" i="3"/>
  <c r="C171" i="3" s="1"/>
  <c r="B172" i="3"/>
  <c r="B173" i="3"/>
  <c r="B174" i="3"/>
  <c r="C174" i="3" s="1"/>
  <c r="A171" i="3"/>
  <c r="A172" i="3"/>
  <c r="A173" i="3"/>
  <c r="A174" i="3"/>
  <c r="A170" i="3"/>
  <c r="B170" i="3" s="1"/>
  <c r="C170" i="3" s="1"/>
  <c r="C160" i="3"/>
  <c r="C161" i="3"/>
  <c r="C162" i="3"/>
  <c r="C163" i="3"/>
  <c r="C164" i="3"/>
  <c r="C165" i="3"/>
  <c r="C166" i="3"/>
  <c r="C167" i="3"/>
  <c r="B160" i="3"/>
  <c r="B161" i="3"/>
  <c r="B162" i="3"/>
  <c r="B163" i="3"/>
  <c r="B164" i="3"/>
  <c r="B165" i="3"/>
  <c r="B166" i="3"/>
  <c r="B167" i="3"/>
  <c r="A159" i="3"/>
  <c r="A160" i="3"/>
  <c r="A161" i="3"/>
  <c r="A162" i="3"/>
  <c r="A163" i="3"/>
  <c r="A164" i="3"/>
  <c r="A165" i="3"/>
  <c r="A166" i="3"/>
  <c r="A167" i="3"/>
  <c r="A158" i="3"/>
  <c r="C150" i="3"/>
  <c r="C151" i="3"/>
  <c r="C152" i="3"/>
  <c r="C153" i="3"/>
  <c r="C154" i="3"/>
  <c r="C156" i="3"/>
  <c r="C157" i="3"/>
  <c r="B149" i="3"/>
  <c r="C149" i="3" s="1"/>
  <c r="B150" i="3"/>
  <c r="B151" i="3"/>
  <c r="B152" i="3"/>
  <c r="B153" i="3"/>
  <c r="B154" i="3"/>
  <c r="B155" i="3"/>
  <c r="C155" i="3" s="1"/>
  <c r="B156" i="3"/>
  <c r="B157" i="3"/>
  <c r="A148" i="3"/>
  <c r="B148" i="3" s="1"/>
  <c r="C148" i="3" s="1"/>
  <c r="A149" i="3"/>
  <c r="A150" i="3"/>
  <c r="A151" i="3"/>
  <c r="A152" i="3"/>
  <c r="A153" i="3"/>
  <c r="A154" i="3"/>
  <c r="A155" i="3"/>
  <c r="A156" i="3"/>
  <c r="A157" i="3"/>
  <c r="A147" i="3"/>
  <c r="B147" i="3" s="1"/>
  <c r="C147" i="3" s="1"/>
  <c r="R24" i="4"/>
  <c r="B249" i="2"/>
  <c r="B250" i="2"/>
  <c r="A141" i="3"/>
  <c r="B141" i="3" s="1"/>
  <c r="A140" i="3"/>
  <c r="B140" i="3" s="1"/>
  <c r="B251" i="2"/>
  <c r="B252" i="2"/>
  <c r="B253" i="2"/>
  <c r="B254" i="2"/>
  <c r="B255" i="2"/>
  <c r="B256" i="2"/>
  <c r="B257" i="2"/>
  <c r="B258" i="2"/>
  <c r="B259" i="2"/>
  <c r="B260" i="2"/>
  <c r="B261" i="2"/>
  <c r="B262" i="2"/>
  <c r="B263" i="2"/>
  <c r="B264" i="2"/>
  <c r="B265" i="2"/>
  <c r="B266" i="2"/>
  <c r="B267" i="2"/>
  <c r="B268" i="2"/>
  <c r="B269" i="2"/>
  <c r="B270" i="2"/>
  <c r="B271" i="2"/>
  <c r="B272" i="2"/>
  <c r="B273" i="2"/>
  <c r="N7" i="4"/>
  <c r="U9" i="4"/>
  <c r="U10" i="4"/>
  <c r="U11" i="4"/>
  <c r="U8" i="4"/>
  <c r="H13" i="4"/>
  <c r="H14" i="4"/>
  <c r="H12" i="4"/>
  <c r="AA8" i="4"/>
  <c r="AA9" i="4"/>
  <c r="AA10" i="4"/>
  <c r="AA11" i="4"/>
  <c r="AA12" i="4"/>
  <c r="AA13" i="4"/>
  <c r="AA14" i="4"/>
  <c r="AA7" i="4"/>
  <c r="X8" i="4"/>
  <c r="X9" i="4"/>
  <c r="X10" i="4"/>
  <c r="X11" i="4"/>
  <c r="X12" i="4"/>
  <c r="X13" i="4"/>
  <c r="X14" i="4"/>
  <c r="X15" i="4"/>
  <c r="X7" i="4"/>
  <c r="U12" i="4"/>
  <c r="U13" i="4"/>
  <c r="U14" i="4"/>
  <c r="U15" i="4"/>
  <c r="U16" i="4"/>
  <c r="U17" i="4"/>
  <c r="U7" i="4"/>
  <c r="O8" i="4"/>
  <c r="O9" i="4"/>
  <c r="O10" i="4"/>
  <c r="O11" i="4"/>
  <c r="O12" i="4"/>
  <c r="O13" i="4"/>
  <c r="O14" i="4"/>
  <c r="O7" i="4"/>
  <c r="H8" i="4"/>
  <c r="H9" i="4"/>
  <c r="H10" i="4"/>
  <c r="H11" i="4"/>
  <c r="H7" i="4"/>
  <c r="B16" i="4"/>
  <c r="B8" i="4"/>
  <c r="B9" i="4"/>
  <c r="B10" i="4"/>
  <c r="B7" i="4"/>
  <c r="B73" i="1"/>
  <c r="B74" i="1"/>
  <c r="B75" i="1"/>
  <c r="B72" i="1"/>
  <c r="B70" i="1"/>
  <c r="B71" i="1"/>
  <c r="B69" i="1"/>
  <c r="B65" i="1"/>
  <c r="B12" i="4" s="1"/>
  <c r="B66" i="1"/>
  <c r="B13" i="4" s="1"/>
  <c r="B67" i="1"/>
  <c r="B14" i="4" s="1"/>
  <c r="B68" i="1"/>
  <c r="B15" i="4" s="1"/>
  <c r="B64" i="1"/>
  <c r="B11" i="4" s="1"/>
  <c r="AA4" i="4"/>
  <c r="X4" i="4"/>
  <c r="U4" i="4"/>
  <c r="O4" i="4"/>
  <c r="F25" i="3"/>
  <c r="H25" i="3"/>
  <c r="J25" i="3"/>
  <c r="L25" i="3"/>
  <c r="N25" i="3"/>
  <c r="D25" i="3"/>
  <c r="F24" i="3"/>
  <c r="H24" i="3"/>
  <c r="J24" i="3"/>
  <c r="L24" i="3"/>
  <c r="N24" i="3"/>
  <c r="D24" i="3"/>
  <c r="F23" i="3"/>
  <c r="H23" i="3"/>
  <c r="J23" i="3"/>
  <c r="L23" i="3"/>
  <c r="N23" i="3"/>
  <c r="D23" i="3"/>
  <c r="H4" i="4"/>
  <c r="B4" i="4"/>
  <c r="F22" i="3"/>
  <c r="H22" i="3"/>
  <c r="J22" i="3"/>
  <c r="L22" i="3"/>
  <c r="N22" i="3"/>
  <c r="D22" i="3"/>
  <c r="E52" i="1"/>
  <c r="E53" i="1"/>
  <c r="E54" i="1"/>
  <c r="E55" i="1"/>
  <c r="E56" i="1"/>
  <c r="E57" i="1"/>
  <c r="E58" i="1"/>
  <c r="E59" i="1"/>
  <c r="E60" i="1"/>
  <c r="E51" i="1"/>
  <c r="C52" i="1"/>
  <c r="C53" i="1"/>
  <c r="C54" i="1"/>
  <c r="C55" i="1"/>
  <c r="C56" i="1"/>
  <c r="C57" i="1"/>
  <c r="C58" i="1"/>
  <c r="C59" i="1"/>
  <c r="C60" i="1"/>
  <c r="C51" i="1"/>
  <c r="F21" i="3"/>
  <c r="H21" i="3"/>
  <c r="J21" i="3"/>
  <c r="L21" i="3"/>
  <c r="N21" i="3"/>
  <c r="D21" i="3"/>
  <c r="J39" i="1"/>
  <c r="J40" i="1"/>
  <c r="J41" i="1"/>
  <c r="J42" i="1"/>
  <c r="J43" i="1"/>
  <c r="J44" i="1"/>
  <c r="J45" i="1"/>
  <c r="J46" i="1"/>
  <c r="J47" i="1"/>
  <c r="J48" i="1"/>
  <c r="J38" i="1"/>
  <c r="H130" i="3"/>
  <c r="J130" i="3"/>
  <c r="L130" i="3"/>
  <c r="N130" i="3"/>
  <c r="P130" i="3"/>
  <c r="R130" i="3"/>
  <c r="T130" i="3"/>
  <c r="V130" i="3"/>
  <c r="X130" i="3"/>
  <c r="Z130" i="3"/>
  <c r="AB130" i="3"/>
  <c r="AD130" i="3"/>
  <c r="AF130" i="3"/>
  <c r="AH130" i="3"/>
  <c r="AJ130" i="3"/>
  <c r="AL130" i="3"/>
  <c r="AN130" i="3"/>
  <c r="AP130" i="3"/>
  <c r="AR130" i="3"/>
  <c r="AT130" i="3"/>
  <c r="AV130" i="3"/>
  <c r="AX130" i="3"/>
  <c r="AZ130" i="3"/>
  <c r="BB130" i="3"/>
  <c r="BD130" i="3"/>
  <c r="BF130" i="3"/>
  <c r="BH130" i="3"/>
  <c r="BJ130" i="3"/>
  <c r="BL130" i="3"/>
  <c r="BN130" i="3"/>
  <c r="BP130" i="3"/>
  <c r="BR130" i="3"/>
  <c r="BT130" i="3"/>
  <c r="BV130" i="3"/>
  <c r="BX130" i="3"/>
  <c r="BZ130" i="3"/>
  <c r="CB130" i="3"/>
  <c r="CD130" i="3"/>
  <c r="CF130" i="3"/>
  <c r="CH130" i="3"/>
  <c r="CJ130" i="3"/>
  <c r="CL130" i="3"/>
  <c r="CN130" i="3"/>
  <c r="CP130" i="3"/>
  <c r="CR130" i="3"/>
  <c r="CT130" i="3"/>
  <c r="CV130" i="3"/>
  <c r="CX130" i="3"/>
  <c r="CZ130" i="3"/>
  <c r="DB130" i="3"/>
  <c r="DD130" i="3"/>
  <c r="DF130" i="3"/>
  <c r="DH130" i="3"/>
  <c r="DJ130" i="3"/>
  <c r="H131" i="3"/>
  <c r="J131" i="3"/>
  <c r="L131" i="3"/>
  <c r="N131" i="3"/>
  <c r="P131" i="3"/>
  <c r="R131" i="3"/>
  <c r="T131" i="3"/>
  <c r="V131" i="3"/>
  <c r="X131" i="3"/>
  <c r="Z131" i="3"/>
  <c r="AB131" i="3"/>
  <c r="AD131" i="3"/>
  <c r="AF131" i="3"/>
  <c r="AH131" i="3"/>
  <c r="AJ131" i="3"/>
  <c r="AL131" i="3"/>
  <c r="AN131" i="3"/>
  <c r="AP131" i="3"/>
  <c r="AR131" i="3"/>
  <c r="AT131" i="3"/>
  <c r="AV131" i="3"/>
  <c r="AX131" i="3"/>
  <c r="AZ131" i="3"/>
  <c r="BB131" i="3"/>
  <c r="BD131" i="3"/>
  <c r="BF131" i="3"/>
  <c r="BH131" i="3"/>
  <c r="BJ131" i="3"/>
  <c r="BL131" i="3"/>
  <c r="BN131" i="3"/>
  <c r="BP131" i="3"/>
  <c r="BR131" i="3"/>
  <c r="BT131" i="3"/>
  <c r="BV131" i="3"/>
  <c r="BX131" i="3"/>
  <c r="BZ131" i="3"/>
  <c r="CB131" i="3"/>
  <c r="CD131" i="3"/>
  <c r="CF131" i="3"/>
  <c r="CH131" i="3"/>
  <c r="CJ131" i="3"/>
  <c r="CL131" i="3"/>
  <c r="CN131" i="3"/>
  <c r="CP131" i="3"/>
  <c r="CR131" i="3"/>
  <c r="CT131" i="3"/>
  <c r="CV131" i="3"/>
  <c r="CX131" i="3"/>
  <c r="CZ131" i="3"/>
  <c r="DB131" i="3"/>
  <c r="DD131" i="3"/>
  <c r="DF131" i="3"/>
  <c r="DH131" i="3"/>
  <c r="DJ131" i="3"/>
  <c r="H132" i="3"/>
  <c r="J132" i="3"/>
  <c r="L132" i="3"/>
  <c r="N132" i="3"/>
  <c r="P132" i="3"/>
  <c r="R132" i="3"/>
  <c r="T132" i="3"/>
  <c r="V132" i="3"/>
  <c r="X132" i="3"/>
  <c r="Z132" i="3"/>
  <c r="AB132" i="3"/>
  <c r="AD132" i="3"/>
  <c r="AF132" i="3"/>
  <c r="AH132" i="3"/>
  <c r="AJ132" i="3"/>
  <c r="AL132" i="3"/>
  <c r="AN132" i="3"/>
  <c r="AP132" i="3"/>
  <c r="AR132" i="3"/>
  <c r="AT132" i="3"/>
  <c r="AV132" i="3"/>
  <c r="AX132" i="3"/>
  <c r="AZ132" i="3"/>
  <c r="BB132" i="3"/>
  <c r="BD132" i="3"/>
  <c r="BF132" i="3"/>
  <c r="BH132" i="3"/>
  <c r="BJ132" i="3"/>
  <c r="BL132" i="3"/>
  <c r="BN132" i="3"/>
  <c r="BP132" i="3"/>
  <c r="BR132" i="3"/>
  <c r="BT132" i="3"/>
  <c r="BV132" i="3"/>
  <c r="BX132" i="3"/>
  <c r="BZ132" i="3"/>
  <c r="CB132" i="3"/>
  <c r="CD132" i="3"/>
  <c r="CF132" i="3"/>
  <c r="CH132" i="3"/>
  <c r="CJ132" i="3"/>
  <c r="CL132" i="3"/>
  <c r="CN132" i="3"/>
  <c r="CP132" i="3"/>
  <c r="CR132" i="3"/>
  <c r="CT132" i="3"/>
  <c r="CV132" i="3"/>
  <c r="CX132" i="3"/>
  <c r="CZ132" i="3"/>
  <c r="DB132" i="3"/>
  <c r="DD132" i="3"/>
  <c r="DF132" i="3"/>
  <c r="DH132" i="3"/>
  <c r="DJ132" i="3"/>
  <c r="H133" i="3"/>
  <c r="J133" i="3"/>
  <c r="L133" i="3"/>
  <c r="N133" i="3"/>
  <c r="P133" i="3"/>
  <c r="R133" i="3"/>
  <c r="T133" i="3"/>
  <c r="V133" i="3"/>
  <c r="X133" i="3"/>
  <c r="Z133" i="3"/>
  <c r="AB133" i="3"/>
  <c r="AD133" i="3"/>
  <c r="AF133" i="3"/>
  <c r="AH133" i="3"/>
  <c r="AJ133" i="3"/>
  <c r="AL133" i="3"/>
  <c r="AN133" i="3"/>
  <c r="AP133" i="3"/>
  <c r="AR133" i="3"/>
  <c r="AT133" i="3"/>
  <c r="AV133" i="3"/>
  <c r="AX133" i="3"/>
  <c r="AZ133" i="3"/>
  <c r="BB133" i="3"/>
  <c r="BD133" i="3"/>
  <c r="BF133" i="3"/>
  <c r="BH133" i="3"/>
  <c r="BJ133" i="3"/>
  <c r="BL133" i="3"/>
  <c r="BN133" i="3"/>
  <c r="BP133" i="3"/>
  <c r="BR133" i="3"/>
  <c r="BT133" i="3"/>
  <c r="BV133" i="3"/>
  <c r="BX133" i="3"/>
  <c r="BZ133" i="3"/>
  <c r="CB133" i="3"/>
  <c r="CD133" i="3"/>
  <c r="CF133" i="3"/>
  <c r="CH133" i="3"/>
  <c r="CJ133" i="3"/>
  <c r="CL133" i="3"/>
  <c r="CN133" i="3"/>
  <c r="CP133" i="3"/>
  <c r="CR133" i="3"/>
  <c r="CT133" i="3"/>
  <c r="CV133" i="3"/>
  <c r="CX133" i="3"/>
  <c r="CZ133" i="3"/>
  <c r="DB133" i="3"/>
  <c r="DD133" i="3"/>
  <c r="DF133" i="3"/>
  <c r="DH133" i="3"/>
  <c r="DJ133" i="3"/>
  <c r="H134" i="3"/>
  <c r="J134" i="3"/>
  <c r="L134" i="3"/>
  <c r="N134" i="3"/>
  <c r="P134" i="3"/>
  <c r="R134" i="3"/>
  <c r="T134" i="3"/>
  <c r="V134" i="3"/>
  <c r="X134" i="3"/>
  <c r="Z134" i="3"/>
  <c r="AB134" i="3"/>
  <c r="AD134" i="3"/>
  <c r="AF134" i="3"/>
  <c r="AH134" i="3"/>
  <c r="AJ134" i="3"/>
  <c r="AL134" i="3"/>
  <c r="AN134" i="3"/>
  <c r="AP134" i="3"/>
  <c r="AR134" i="3"/>
  <c r="AT134" i="3"/>
  <c r="AV134" i="3"/>
  <c r="AX134" i="3"/>
  <c r="AZ134" i="3"/>
  <c r="BB134" i="3"/>
  <c r="BD134" i="3"/>
  <c r="BF134" i="3"/>
  <c r="BH134" i="3"/>
  <c r="BJ134" i="3"/>
  <c r="BL134" i="3"/>
  <c r="BN134" i="3"/>
  <c r="BP134" i="3"/>
  <c r="BR134" i="3"/>
  <c r="BT134" i="3"/>
  <c r="BV134" i="3"/>
  <c r="BX134" i="3"/>
  <c r="BZ134" i="3"/>
  <c r="CB134" i="3"/>
  <c r="CD134" i="3"/>
  <c r="CF134" i="3"/>
  <c r="CH134" i="3"/>
  <c r="CJ134" i="3"/>
  <c r="CL134" i="3"/>
  <c r="CN134" i="3"/>
  <c r="CP134" i="3"/>
  <c r="CR134" i="3"/>
  <c r="CT134" i="3"/>
  <c r="CV134" i="3"/>
  <c r="CX134" i="3"/>
  <c r="CZ134" i="3"/>
  <c r="DB134" i="3"/>
  <c r="DD134" i="3"/>
  <c r="DF134" i="3"/>
  <c r="DH134" i="3"/>
  <c r="DJ134" i="3"/>
  <c r="F130" i="3"/>
  <c r="F131" i="3"/>
  <c r="F132" i="3"/>
  <c r="F133" i="3"/>
  <c r="F134" i="3"/>
  <c r="D134" i="3"/>
  <c r="D133" i="3"/>
  <c r="D132" i="3"/>
  <c r="D131" i="3"/>
  <c r="D130" i="3"/>
  <c r="C39" i="1"/>
  <c r="C40" i="1"/>
  <c r="C41" i="1"/>
  <c r="C42" i="1"/>
  <c r="C43" i="1"/>
  <c r="C44" i="1"/>
  <c r="C45" i="1"/>
  <c r="C46" i="1"/>
  <c r="C47" i="1"/>
  <c r="C48" i="1"/>
  <c r="C38" i="1"/>
  <c r="H120" i="3"/>
  <c r="J120" i="3"/>
  <c r="L120" i="3"/>
  <c r="N120" i="3"/>
  <c r="P120" i="3"/>
  <c r="R120" i="3"/>
  <c r="T120" i="3"/>
  <c r="V120" i="3"/>
  <c r="X120" i="3"/>
  <c r="Z120" i="3"/>
  <c r="AB120" i="3"/>
  <c r="AD120" i="3"/>
  <c r="AF120" i="3"/>
  <c r="AH120" i="3"/>
  <c r="AJ120" i="3"/>
  <c r="AL120" i="3"/>
  <c r="AN120" i="3"/>
  <c r="AP120" i="3"/>
  <c r="AR120" i="3"/>
  <c r="AT120" i="3"/>
  <c r="AV120" i="3"/>
  <c r="AX120" i="3"/>
  <c r="AZ120" i="3"/>
  <c r="BB120" i="3"/>
  <c r="BD120" i="3"/>
  <c r="BF120" i="3"/>
  <c r="BH120" i="3"/>
  <c r="BJ120" i="3"/>
  <c r="BL120" i="3"/>
  <c r="BN120" i="3"/>
  <c r="BP120" i="3"/>
  <c r="BR120" i="3"/>
  <c r="BT120" i="3"/>
  <c r="BV120" i="3"/>
  <c r="BX120" i="3"/>
  <c r="BZ120" i="3"/>
  <c r="CB120" i="3"/>
  <c r="CD120" i="3"/>
  <c r="CF120" i="3"/>
  <c r="CH120" i="3"/>
  <c r="CJ120" i="3"/>
  <c r="CL120" i="3"/>
  <c r="CN120" i="3"/>
  <c r="CP120" i="3"/>
  <c r="CR120" i="3"/>
  <c r="CT120" i="3"/>
  <c r="CV120" i="3"/>
  <c r="CX120" i="3"/>
  <c r="CZ120" i="3"/>
  <c r="DB120" i="3"/>
  <c r="DD120" i="3"/>
  <c r="DF120" i="3"/>
  <c r="DH120" i="3"/>
  <c r="DJ120" i="3"/>
  <c r="H121" i="3"/>
  <c r="J121" i="3"/>
  <c r="L121" i="3"/>
  <c r="N121" i="3"/>
  <c r="P121" i="3"/>
  <c r="R121" i="3"/>
  <c r="T121" i="3"/>
  <c r="V121" i="3"/>
  <c r="X121" i="3"/>
  <c r="Z121" i="3"/>
  <c r="AB121" i="3"/>
  <c r="AD121" i="3"/>
  <c r="AF121" i="3"/>
  <c r="AH121" i="3"/>
  <c r="AJ121" i="3"/>
  <c r="AL121" i="3"/>
  <c r="AN121" i="3"/>
  <c r="AP121" i="3"/>
  <c r="AR121" i="3"/>
  <c r="AT121" i="3"/>
  <c r="AV121" i="3"/>
  <c r="AX121" i="3"/>
  <c r="AZ121" i="3"/>
  <c r="BB121" i="3"/>
  <c r="BD121" i="3"/>
  <c r="BF121" i="3"/>
  <c r="BH121" i="3"/>
  <c r="BJ121" i="3"/>
  <c r="BL121" i="3"/>
  <c r="BN121" i="3"/>
  <c r="BP121" i="3"/>
  <c r="BR121" i="3"/>
  <c r="BT121" i="3"/>
  <c r="BV121" i="3"/>
  <c r="BX121" i="3"/>
  <c r="BZ121" i="3"/>
  <c r="CB121" i="3"/>
  <c r="CD121" i="3"/>
  <c r="CF121" i="3"/>
  <c r="CH121" i="3"/>
  <c r="CJ121" i="3"/>
  <c r="CL121" i="3"/>
  <c r="CN121" i="3"/>
  <c r="CP121" i="3"/>
  <c r="CR121" i="3"/>
  <c r="CT121" i="3"/>
  <c r="CV121" i="3"/>
  <c r="CX121" i="3"/>
  <c r="CZ121" i="3"/>
  <c r="DB121" i="3"/>
  <c r="DD121" i="3"/>
  <c r="DF121" i="3"/>
  <c r="DH121" i="3"/>
  <c r="DJ121" i="3"/>
  <c r="H122" i="3"/>
  <c r="J122" i="3"/>
  <c r="L122" i="3"/>
  <c r="N122" i="3"/>
  <c r="P122" i="3"/>
  <c r="R122" i="3"/>
  <c r="T122" i="3"/>
  <c r="V122" i="3"/>
  <c r="X122" i="3"/>
  <c r="Z122" i="3"/>
  <c r="AB122" i="3"/>
  <c r="AD122" i="3"/>
  <c r="AF122" i="3"/>
  <c r="AH122" i="3"/>
  <c r="AJ122" i="3"/>
  <c r="AL122" i="3"/>
  <c r="AN122" i="3"/>
  <c r="AP122" i="3"/>
  <c r="AR122" i="3"/>
  <c r="AT122" i="3"/>
  <c r="AV122" i="3"/>
  <c r="AX122" i="3"/>
  <c r="AZ122" i="3"/>
  <c r="BB122" i="3"/>
  <c r="BD122" i="3"/>
  <c r="BF122" i="3"/>
  <c r="BH122" i="3"/>
  <c r="BJ122" i="3"/>
  <c r="BL122" i="3"/>
  <c r="BN122" i="3"/>
  <c r="BP122" i="3"/>
  <c r="BR122" i="3"/>
  <c r="BT122" i="3"/>
  <c r="BV122" i="3"/>
  <c r="BX122" i="3"/>
  <c r="BZ122" i="3"/>
  <c r="CB122" i="3"/>
  <c r="CD122" i="3"/>
  <c r="CF122" i="3"/>
  <c r="CH122" i="3"/>
  <c r="CJ122" i="3"/>
  <c r="CL122" i="3"/>
  <c r="CN122" i="3"/>
  <c r="CP122" i="3"/>
  <c r="CR122" i="3"/>
  <c r="CT122" i="3"/>
  <c r="CV122" i="3"/>
  <c r="CX122" i="3"/>
  <c r="CZ122" i="3"/>
  <c r="DB122" i="3"/>
  <c r="DD122" i="3"/>
  <c r="DF122" i="3"/>
  <c r="DH122" i="3"/>
  <c r="DJ122" i="3"/>
  <c r="H123" i="3"/>
  <c r="J123" i="3"/>
  <c r="L123" i="3"/>
  <c r="N123" i="3"/>
  <c r="P123" i="3"/>
  <c r="R123" i="3"/>
  <c r="T123" i="3"/>
  <c r="V123" i="3"/>
  <c r="X123" i="3"/>
  <c r="Z123" i="3"/>
  <c r="AB123" i="3"/>
  <c r="AD123" i="3"/>
  <c r="AF123" i="3"/>
  <c r="AH123" i="3"/>
  <c r="AJ123" i="3"/>
  <c r="AL123" i="3"/>
  <c r="AN123" i="3"/>
  <c r="AP123" i="3"/>
  <c r="AR123" i="3"/>
  <c r="AT123" i="3"/>
  <c r="AV123" i="3"/>
  <c r="AX123" i="3"/>
  <c r="AZ123" i="3"/>
  <c r="BB123" i="3"/>
  <c r="BD123" i="3"/>
  <c r="BF123" i="3"/>
  <c r="BH123" i="3"/>
  <c r="BJ123" i="3"/>
  <c r="BL123" i="3"/>
  <c r="BN123" i="3"/>
  <c r="BP123" i="3"/>
  <c r="BR123" i="3"/>
  <c r="BT123" i="3"/>
  <c r="BV123" i="3"/>
  <c r="BX123" i="3"/>
  <c r="BZ123" i="3"/>
  <c r="CB123" i="3"/>
  <c r="CD123" i="3"/>
  <c r="CF123" i="3"/>
  <c r="CH123" i="3"/>
  <c r="CJ123" i="3"/>
  <c r="CL123" i="3"/>
  <c r="CN123" i="3"/>
  <c r="CP123" i="3"/>
  <c r="CR123" i="3"/>
  <c r="CT123" i="3"/>
  <c r="CV123" i="3"/>
  <c r="CX123" i="3"/>
  <c r="CZ123" i="3"/>
  <c r="DB123" i="3"/>
  <c r="DD123" i="3"/>
  <c r="DF123" i="3"/>
  <c r="DH123" i="3"/>
  <c r="DJ123" i="3"/>
  <c r="H124" i="3"/>
  <c r="J124" i="3"/>
  <c r="L124" i="3"/>
  <c r="N124" i="3"/>
  <c r="P124" i="3"/>
  <c r="R124" i="3"/>
  <c r="T124" i="3"/>
  <c r="V124" i="3"/>
  <c r="X124" i="3"/>
  <c r="Z124" i="3"/>
  <c r="AB124" i="3"/>
  <c r="AD124" i="3"/>
  <c r="AF124" i="3"/>
  <c r="AH124" i="3"/>
  <c r="AJ124" i="3"/>
  <c r="AL124" i="3"/>
  <c r="AN124" i="3"/>
  <c r="AP124" i="3"/>
  <c r="AR124" i="3"/>
  <c r="AT124" i="3"/>
  <c r="AV124" i="3"/>
  <c r="AX124" i="3"/>
  <c r="AZ124" i="3"/>
  <c r="BB124" i="3"/>
  <c r="BD124" i="3"/>
  <c r="BF124" i="3"/>
  <c r="BH124" i="3"/>
  <c r="BJ124" i="3"/>
  <c r="BL124" i="3"/>
  <c r="BN124" i="3"/>
  <c r="BP124" i="3"/>
  <c r="BR124" i="3"/>
  <c r="BT124" i="3"/>
  <c r="BV124" i="3"/>
  <c r="BX124" i="3"/>
  <c r="BZ124" i="3"/>
  <c r="CB124" i="3"/>
  <c r="CD124" i="3"/>
  <c r="CF124" i="3"/>
  <c r="CH124" i="3"/>
  <c r="CJ124" i="3"/>
  <c r="CL124" i="3"/>
  <c r="CN124" i="3"/>
  <c r="CP124" i="3"/>
  <c r="CR124" i="3"/>
  <c r="CT124" i="3"/>
  <c r="CV124" i="3"/>
  <c r="CX124" i="3"/>
  <c r="CZ124" i="3"/>
  <c r="DB124" i="3"/>
  <c r="DD124" i="3"/>
  <c r="DF124" i="3"/>
  <c r="DH124" i="3"/>
  <c r="DJ124" i="3"/>
  <c r="H125" i="3"/>
  <c r="J125" i="3"/>
  <c r="L125" i="3"/>
  <c r="N125" i="3"/>
  <c r="P125" i="3"/>
  <c r="R125" i="3"/>
  <c r="T125" i="3"/>
  <c r="V125" i="3"/>
  <c r="X125" i="3"/>
  <c r="Z125" i="3"/>
  <c r="AB125" i="3"/>
  <c r="AD125" i="3"/>
  <c r="AF125" i="3"/>
  <c r="AH125" i="3"/>
  <c r="AJ125" i="3"/>
  <c r="AL125" i="3"/>
  <c r="AN125" i="3"/>
  <c r="AP125" i="3"/>
  <c r="AR125" i="3"/>
  <c r="AT125" i="3"/>
  <c r="AV125" i="3"/>
  <c r="AX125" i="3"/>
  <c r="AZ125" i="3"/>
  <c r="BB125" i="3"/>
  <c r="BD125" i="3"/>
  <c r="BF125" i="3"/>
  <c r="BH125" i="3"/>
  <c r="BJ125" i="3"/>
  <c r="BL125" i="3"/>
  <c r="BN125" i="3"/>
  <c r="BP125" i="3"/>
  <c r="BR125" i="3"/>
  <c r="BT125" i="3"/>
  <c r="BV125" i="3"/>
  <c r="BX125" i="3"/>
  <c r="BZ125" i="3"/>
  <c r="CB125" i="3"/>
  <c r="CD125" i="3"/>
  <c r="CF125" i="3"/>
  <c r="CH125" i="3"/>
  <c r="CJ125" i="3"/>
  <c r="CL125" i="3"/>
  <c r="CN125" i="3"/>
  <c r="CP125" i="3"/>
  <c r="CR125" i="3"/>
  <c r="CT125" i="3"/>
  <c r="CV125" i="3"/>
  <c r="CX125" i="3"/>
  <c r="CZ125" i="3"/>
  <c r="DB125" i="3"/>
  <c r="DD125" i="3"/>
  <c r="DF125" i="3"/>
  <c r="DH125" i="3"/>
  <c r="DJ125" i="3"/>
  <c r="H126" i="3"/>
  <c r="J126" i="3"/>
  <c r="L126" i="3"/>
  <c r="N126" i="3"/>
  <c r="P126" i="3"/>
  <c r="R126" i="3"/>
  <c r="T126" i="3"/>
  <c r="V126" i="3"/>
  <c r="X126" i="3"/>
  <c r="Z126" i="3"/>
  <c r="AB126" i="3"/>
  <c r="AD126" i="3"/>
  <c r="AF126" i="3"/>
  <c r="AH126" i="3"/>
  <c r="AJ126" i="3"/>
  <c r="AL126" i="3"/>
  <c r="AN126" i="3"/>
  <c r="AP126" i="3"/>
  <c r="AR126" i="3"/>
  <c r="AT126" i="3"/>
  <c r="AV126" i="3"/>
  <c r="AX126" i="3"/>
  <c r="AZ126" i="3"/>
  <c r="BB126" i="3"/>
  <c r="BD126" i="3"/>
  <c r="BF126" i="3"/>
  <c r="BH126" i="3"/>
  <c r="BJ126" i="3"/>
  <c r="BL126" i="3"/>
  <c r="BN126" i="3"/>
  <c r="BP126" i="3"/>
  <c r="BR126" i="3"/>
  <c r="BT126" i="3"/>
  <c r="BV126" i="3"/>
  <c r="BX126" i="3"/>
  <c r="BZ126" i="3"/>
  <c r="CB126" i="3"/>
  <c r="CD126" i="3"/>
  <c r="CF126" i="3"/>
  <c r="CH126" i="3"/>
  <c r="CJ126" i="3"/>
  <c r="CL126" i="3"/>
  <c r="CN126" i="3"/>
  <c r="CP126" i="3"/>
  <c r="CR126" i="3"/>
  <c r="CT126" i="3"/>
  <c r="CV126" i="3"/>
  <c r="CX126" i="3"/>
  <c r="CZ126" i="3"/>
  <c r="DB126" i="3"/>
  <c r="DD126" i="3"/>
  <c r="DF126" i="3"/>
  <c r="DH126" i="3"/>
  <c r="DJ126" i="3"/>
  <c r="H127" i="3"/>
  <c r="J127" i="3"/>
  <c r="L127" i="3"/>
  <c r="N127" i="3"/>
  <c r="P127" i="3"/>
  <c r="R127" i="3"/>
  <c r="T127" i="3"/>
  <c r="V127" i="3"/>
  <c r="X127" i="3"/>
  <c r="Z127" i="3"/>
  <c r="AB127" i="3"/>
  <c r="AD127" i="3"/>
  <c r="AF127" i="3"/>
  <c r="AH127" i="3"/>
  <c r="AJ127" i="3"/>
  <c r="AL127" i="3"/>
  <c r="AN127" i="3"/>
  <c r="AP127" i="3"/>
  <c r="AR127" i="3"/>
  <c r="AT127" i="3"/>
  <c r="AV127" i="3"/>
  <c r="AX127" i="3"/>
  <c r="AZ127" i="3"/>
  <c r="BB127" i="3"/>
  <c r="BD127" i="3"/>
  <c r="BF127" i="3"/>
  <c r="BH127" i="3"/>
  <c r="BJ127" i="3"/>
  <c r="BL127" i="3"/>
  <c r="BN127" i="3"/>
  <c r="BP127" i="3"/>
  <c r="BR127" i="3"/>
  <c r="BT127" i="3"/>
  <c r="BV127" i="3"/>
  <c r="BX127" i="3"/>
  <c r="BZ127" i="3"/>
  <c r="CB127" i="3"/>
  <c r="CD127" i="3"/>
  <c r="CF127" i="3"/>
  <c r="CH127" i="3"/>
  <c r="CJ127" i="3"/>
  <c r="CL127" i="3"/>
  <c r="CN127" i="3"/>
  <c r="CP127" i="3"/>
  <c r="CR127" i="3"/>
  <c r="CT127" i="3"/>
  <c r="CV127" i="3"/>
  <c r="CX127" i="3"/>
  <c r="CZ127" i="3"/>
  <c r="DB127" i="3"/>
  <c r="DD127" i="3"/>
  <c r="DF127" i="3"/>
  <c r="DH127" i="3"/>
  <c r="DJ127" i="3"/>
  <c r="H128" i="3"/>
  <c r="J128" i="3"/>
  <c r="L128" i="3"/>
  <c r="N128" i="3"/>
  <c r="P128" i="3"/>
  <c r="R128" i="3"/>
  <c r="T128" i="3"/>
  <c r="V128" i="3"/>
  <c r="X128" i="3"/>
  <c r="Z128" i="3"/>
  <c r="AB128" i="3"/>
  <c r="AD128" i="3"/>
  <c r="AF128" i="3"/>
  <c r="AH128" i="3"/>
  <c r="AJ128" i="3"/>
  <c r="AL128" i="3"/>
  <c r="AN128" i="3"/>
  <c r="AP128" i="3"/>
  <c r="AR128" i="3"/>
  <c r="AT128" i="3"/>
  <c r="AV128" i="3"/>
  <c r="AX128" i="3"/>
  <c r="AZ128" i="3"/>
  <c r="BB128" i="3"/>
  <c r="BD128" i="3"/>
  <c r="BF128" i="3"/>
  <c r="BH128" i="3"/>
  <c r="BJ128" i="3"/>
  <c r="BL128" i="3"/>
  <c r="BN128" i="3"/>
  <c r="BP128" i="3"/>
  <c r="BR128" i="3"/>
  <c r="BT128" i="3"/>
  <c r="BV128" i="3"/>
  <c r="BX128" i="3"/>
  <c r="BZ128" i="3"/>
  <c r="CB128" i="3"/>
  <c r="CD128" i="3"/>
  <c r="CF128" i="3"/>
  <c r="CH128" i="3"/>
  <c r="CJ128" i="3"/>
  <c r="CL128" i="3"/>
  <c r="CN128" i="3"/>
  <c r="CP128" i="3"/>
  <c r="CR128" i="3"/>
  <c r="CT128" i="3"/>
  <c r="CV128" i="3"/>
  <c r="CX128" i="3"/>
  <c r="CZ128" i="3"/>
  <c r="DB128" i="3"/>
  <c r="DD128" i="3"/>
  <c r="DF128" i="3"/>
  <c r="DH128" i="3"/>
  <c r="DJ128" i="3"/>
  <c r="H129" i="3"/>
  <c r="J129" i="3"/>
  <c r="L129" i="3"/>
  <c r="N129" i="3"/>
  <c r="P129" i="3"/>
  <c r="R129" i="3"/>
  <c r="T129" i="3"/>
  <c r="V129" i="3"/>
  <c r="X129" i="3"/>
  <c r="Z129" i="3"/>
  <c r="AB129" i="3"/>
  <c r="AD129" i="3"/>
  <c r="AF129" i="3"/>
  <c r="AH129" i="3"/>
  <c r="AJ129" i="3"/>
  <c r="AL129" i="3"/>
  <c r="AN129" i="3"/>
  <c r="AP129" i="3"/>
  <c r="AR129" i="3"/>
  <c r="AT129" i="3"/>
  <c r="AV129" i="3"/>
  <c r="AX129" i="3"/>
  <c r="AZ129" i="3"/>
  <c r="BB129" i="3"/>
  <c r="BD129" i="3"/>
  <c r="BF129" i="3"/>
  <c r="BH129" i="3"/>
  <c r="BJ129" i="3"/>
  <c r="BL129" i="3"/>
  <c r="BN129" i="3"/>
  <c r="BP129" i="3"/>
  <c r="BR129" i="3"/>
  <c r="BT129" i="3"/>
  <c r="BV129" i="3"/>
  <c r="BX129" i="3"/>
  <c r="BZ129" i="3"/>
  <c r="CB129" i="3"/>
  <c r="CD129" i="3"/>
  <c r="CF129" i="3"/>
  <c r="CH129" i="3"/>
  <c r="CJ129" i="3"/>
  <c r="CL129" i="3"/>
  <c r="CN129" i="3"/>
  <c r="CP129" i="3"/>
  <c r="CR129" i="3"/>
  <c r="CT129" i="3"/>
  <c r="CV129" i="3"/>
  <c r="CX129" i="3"/>
  <c r="CZ129" i="3"/>
  <c r="DB129" i="3"/>
  <c r="DD129" i="3"/>
  <c r="DF129" i="3"/>
  <c r="DH129" i="3"/>
  <c r="DJ129" i="3"/>
  <c r="F120" i="3"/>
  <c r="F121" i="3"/>
  <c r="F122" i="3"/>
  <c r="F123" i="3"/>
  <c r="F124" i="3"/>
  <c r="F125" i="3"/>
  <c r="F126" i="3"/>
  <c r="F127" i="3"/>
  <c r="F128" i="3"/>
  <c r="F129" i="3"/>
  <c r="D122" i="3"/>
  <c r="D123" i="3"/>
  <c r="D124" i="3"/>
  <c r="D125" i="3"/>
  <c r="D126" i="3"/>
  <c r="D127" i="3"/>
  <c r="D128" i="3"/>
  <c r="D129" i="3"/>
  <c r="D121" i="3"/>
  <c r="D120" i="3"/>
  <c r="A110" i="3"/>
  <c r="F110" i="3" s="1"/>
  <c r="N156" i="2"/>
  <c r="M156" i="2"/>
  <c r="L156" i="2"/>
  <c r="K156" i="2"/>
  <c r="J156" i="2"/>
  <c r="I156" i="2"/>
  <c r="H156" i="2"/>
  <c r="G156" i="2"/>
  <c r="F156" i="2"/>
  <c r="E156" i="2"/>
  <c r="D156" i="2"/>
  <c r="A100" i="3"/>
  <c r="F100" i="3" s="1"/>
  <c r="O155" i="2"/>
  <c r="N155" i="2"/>
  <c r="M155" i="2"/>
  <c r="L155" i="2"/>
  <c r="K155" i="2"/>
  <c r="J155" i="2"/>
  <c r="I155" i="2"/>
  <c r="H155" i="2"/>
  <c r="G155" i="2"/>
  <c r="F155" i="2"/>
  <c r="E155" i="2"/>
  <c r="D155" i="2"/>
  <c r="A90" i="3"/>
  <c r="AJ90" i="3" s="1"/>
  <c r="P154" i="2"/>
  <c r="O154" i="2"/>
  <c r="N154" i="2"/>
  <c r="M154" i="2"/>
  <c r="L154" i="2"/>
  <c r="K154" i="2"/>
  <c r="J154" i="2"/>
  <c r="I154" i="2"/>
  <c r="H154" i="2"/>
  <c r="G154" i="2"/>
  <c r="F154" i="2"/>
  <c r="E154" i="2"/>
  <c r="D154" i="2"/>
  <c r="A80" i="3"/>
  <c r="BN80" i="3" s="1"/>
  <c r="O153" i="2"/>
  <c r="N153" i="2"/>
  <c r="M153" i="2"/>
  <c r="L153" i="2"/>
  <c r="K153" i="2"/>
  <c r="J153" i="2"/>
  <c r="I153" i="2"/>
  <c r="H153" i="2"/>
  <c r="G153" i="2"/>
  <c r="A72" i="3"/>
  <c r="CT72" i="3" s="1"/>
  <c r="A63" i="3"/>
  <c r="DF65" i="3" s="1"/>
  <c r="N152" i="2"/>
  <c r="M152" i="2"/>
  <c r="L152" i="2"/>
  <c r="K152" i="2"/>
  <c r="J152" i="2"/>
  <c r="I152" i="2"/>
  <c r="H152" i="2"/>
  <c r="G152" i="2"/>
  <c r="F152" i="2"/>
  <c r="E152" i="2"/>
  <c r="D152" i="2"/>
  <c r="N151" i="2"/>
  <c r="M151" i="2"/>
  <c r="L151" i="2"/>
  <c r="K151" i="2"/>
  <c r="J151" i="2"/>
  <c r="I151" i="2"/>
  <c r="H151" i="2"/>
  <c r="G151" i="2"/>
  <c r="F151" i="2"/>
  <c r="E151" i="2"/>
  <c r="D151" i="2"/>
  <c r="B18" i="1" s="1"/>
  <c r="B48" i="3"/>
  <c r="H48" i="3" s="1"/>
  <c r="B49" i="3"/>
  <c r="J49" i="3" s="1"/>
  <c r="B50" i="3"/>
  <c r="P50" i="3" s="1"/>
  <c r="B51" i="3"/>
  <c r="H51" i="3" s="1"/>
  <c r="B52" i="3"/>
  <c r="T52" i="3" s="1"/>
  <c r="B47" i="3"/>
  <c r="AD47" i="3" s="1"/>
  <c r="B38" i="3"/>
  <c r="CJ38" i="3" s="1"/>
  <c r="B39" i="3"/>
  <c r="AZ39" i="3" s="1"/>
  <c r="B40" i="3"/>
  <c r="AN40" i="3" s="1"/>
  <c r="B41" i="3"/>
  <c r="D41" i="3" s="1"/>
  <c r="B42" i="3"/>
  <c r="AB42" i="3" s="1"/>
  <c r="B43" i="3"/>
  <c r="AN43" i="3" s="1"/>
  <c r="B44" i="3"/>
  <c r="R44" i="3" s="1"/>
  <c r="B45" i="3"/>
  <c r="H45" i="3" s="1"/>
  <c r="B46" i="3"/>
  <c r="P46" i="3" s="1"/>
  <c r="B36" i="3"/>
  <c r="F36" i="3" s="1"/>
  <c r="B37" i="3"/>
  <c r="BR37" i="3" s="1"/>
  <c r="B35" i="3"/>
  <c r="R35" i="3" s="1"/>
  <c r="B10" i="3"/>
  <c r="L10" i="3" s="1"/>
  <c r="B11" i="3"/>
  <c r="F11" i="3" s="1"/>
  <c r="B12" i="3"/>
  <c r="D12" i="3" s="1"/>
  <c r="B13" i="3"/>
  <c r="H13" i="3" s="1"/>
  <c r="B14" i="3"/>
  <c r="L14" i="3" s="1"/>
  <c r="B15" i="3"/>
  <c r="H15" i="3" s="1"/>
  <c r="B16" i="3"/>
  <c r="D16" i="3" s="1"/>
  <c r="B17" i="3"/>
  <c r="H17" i="3" s="1"/>
  <c r="B18" i="3"/>
  <c r="L18" i="3" s="1"/>
  <c r="B19" i="3"/>
  <c r="J19" i="3" s="1"/>
  <c r="B20" i="3"/>
  <c r="D20" i="3" s="1"/>
  <c r="B9" i="3"/>
  <c r="J9" i="3" s="1"/>
  <c r="B8" i="3"/>
  <c r="D8" i="3" s="1"/>
  <c r="B7" i="3"/>
  <c r="L7" i="3" s="1"/>
  <c r="B6" i="3"/>
  <c r="D6" i="3" s="1"/>
  <c r="B5" i="3"/>
  <c r="F5" i="3" s="1"/>
  <c r="B4" i="3"/>
  <c r="F4" i="3" s="1"/>
  <c r="B3" i="3"/>
  <c r="D3" i="3" s="1"/>
  <c r="AT61" i="3" l="1"/>
  <c r="DH61" i="3"/>
  <c r="AJ61" i="3"/>
  <c r="DF61" i="3"/>
  <c r="Z61" i="3"/>
  <c r="CF61" i="3"/>
  <c r="T61" i="3"/>
  <c r="CB61" i="3"/>
  <c r="P61" i="3"/>
  <c r="BZ61" i="3"/>
  <c r="AJ60" i="3"/>
  <c r="CX53" i="3"/>
  <c r="AF53" i="3"/>
  <c r="BV56" i="3"/>
  <c r="J56" i="3"/>
  <c r="D102" i="3"/>
  <c r="CV102" i="3"/>
  <c r="CF102" i="3"/>
  <c r="BP102" i="3"/>
  <c r="AZ102" i="3"/>
  <c r="AJ102" i="3"/>
  <c r="T102" i="3"/>
  <c r="CF53" i="3"/>
  <c r="AB53" i="3"/>
  <c r="BL56" i="3"/>
  <c r="DJ102" i="3"/>
  <c r="CT102" i="3"/>
  <c r="CD102" i="3"/>
  <c r="BN102" i="3"/>
  <c r="AX102" i="3"/>
  <c r="AH102" i="3"/>
  <c r="R102" i="3"/>
  <c r="CD53" i="3"/>
  <c r="F53" i="3"/>
  <c r="DH56" i="3"/>
  <c r="AV56" i="3"/>
  <c r="DH102" i="3"/>
  <c r="CR102" i="3"/>
  <c r="CB102" i="3"/>
  <c r="BL102" i="3"/>
  <c r="AV102" i="3"/>
  <c r="AF102" i="3"/>
  <c r="P102" i="3"/>
  <c r="CB53" i="3"/>
  <c r="DF56" i="3"/>
  <c r="AT56" i="3"/>
  <c r="DF102" i="3"/>
  <c r="CP102" i="3"/>
  <c r="BZ102" i="3"/>
  <c r="BJ102" i="3"/>
  <c r="AT102" i="3"/>
  <c r="AD102" i="3"/>
  <c r="N102" i="3"/>
  <c r="BH53" i="3"/>
  <c r="DB56" i="3"/>
  <c r="AP56" i="3"/>
  <c r="DD102" i="3"/>
  <c r="CN102" i="3"/>
  <c r="BX102" i="3"/>
  <c r="BH102" i="3"/>
  <c r="AR102" i="3"/>
  <c r="AB102" i="3"/>
  <c r="L102" i="3"/>
  <c r="BB53" i="3"/>
  <c r="DB61" i="3"/>
  <c r="BF61" i="3"/>
  <c r="N61" i="3"/>
  <c r="CR56" i="3"/>
  <c r="AF56" i="3"/>
  <c r="DB102" i="3"/>
  <c r="CL102" i="3"/>
  <c r="BV102" i="3"/>
  <c r="BF102" i="3"/>
  <c r="AP102" i="3"/>
  <c r="Z102" i="3"/>
  <c r="J102" i="3"/>
  <c r="DH53" i="3"/>
  <c r="AZ53" i="3"/>
  <c r="CV61" i="3"/>
  <c r="AZ61" i="3"/>
  <c r="D61" i="3"/>
  <c r="CB56" i="3"/>
  <c r="P56" i="3"/>
  <c r="CZ102" i="3"/>
  <c r="CJ102" i="3"/>
  <c r="BT102" i="3"/>
  <c r="BD102" i="3"/>
  <c r="AN102" i="3"/>
  <c r="X102" i="3"/>
  <c r="H102" i="3"/>
  <c r="DD53" i="3"/>
  <c r="AH53" i="3"/>
  <c r="CL61" i="3"/>
  <c r="AV61" i="3"/>
  <c r="AZ60" i="3"/>
  <c r="BZ56" i="3"/>
  <c r="N56" i="3"/>
  <c r="CX102" i="3"/>
  <c r="CH102" i="3"/>
  <c r="BR102" i="3"/>
  <c r="BB102" i="3"/>
  <c r="AL102" i="3"/>
  <c r="V102" i="3"/>
  <c r="F102" i="3"/>
  <c r="DJ53" i="3"/>
  <c r="CH53" i="3"/>
  <c r="BL53" i="3"/>
  <c r="AJ53" i="3"/>
  <c r="L53" i="3"/>
  <c r="BP60" i="3"/>
  <c r="AZ59" i="3"/>
  <c r="CV58" i="3"/>
  <c r="BV58" i="3"/>
  <c r="AP58" i="3"/>
  <c r="J58" i="3"/>
  <c r="D57" i="3"/>
  <c r="CF56" i="3"/>
  <c r="AZ56" i="3"/>
  <c r="T56" i="3"/>
  <c r="CV55" i="3"/>
  <c r="BP55" i="3"/>
  <c r="AJ55" i="3"/>
  <c r="D55" i="3"/>
  <c r="D87" i="3"/>
  <c r="CV87" i="3"/>
  <c r="CF87" i="3"/>
  <c r="BP87" i="3"/>
  <c r="AZ87" i="3"/>
  <c r="AJ87" i="3"/>
  <c r="T87" i="3"/>
  <c r="AJ59" i="3"/>
  <c r="CT58" i="3"/>
  <c r="BP58" i="3"/>
  <c r="AJ58" i="3"/>
  <c r="D58" i="3"/>
  <c r="CR55" i="3"/>
  <c r="BL55" i="3"/>
  <c r="AF55" i="3"/>
  <c r="DJ87" i="3"/>
  <c r="CT87" i="3"/>
  <c r="CD87" i="3"/>
  <c r="BN87" i="3"/>
  <c r="AX87" i="3"/>
  <c r="AH87" i="3"/>
  <c r="R87" i="3"/>
  <c r="T59" i="3"/>
  <c r="CR58" i="3"/>
  <c r="BL58" i="3"/>
  <c r="AF58" i="3"/>
  <c r="CV57" i="3"/>
  <c r="CP55" i="3"/>
  <c r="BJ55" i="3"/>
  <c r="AD55" i="3"/>
  <c r="DH87" i="3"/>
  <c r="CR87" i="3"/>
  <c r="CB87" i="3"/>
  <c r="BL87" i="3"/>
  <c r="AV87" i="3"/>
  <c r="AF87" i="3"/>
  <c r="P87" i="3"/>
  <c r="D59" i="3"/>
  <c r="CP58" i="3"/>
  <c r="BJ58" i="3"/>
  <c r="AD58" i="3"/>
  <c r="CF57" i="3"/>
  <c r="CL55" i="3"/>
  <c r="BF55" i="3"/>
  <c r="Z55" i="3"/>
  <c r="DF87" i="3"/>
  <c r="CP87" i="3"/>
  <c r="BZ87" i="3"/>
  <c r="BJ87" i="3"/>
  <c r="AT87" i="3"/>
  <c r="AD87" i="3"/>
  <c r="N87" i="3"/>
  <c r="L24" i="4"/>
  <c r="D249" i="2" s="1"/>
  <c r="CV53" i="3"/>
  <c r="BX53" i="3"/>
  <c r="AX53" i="3"/>
  <c r="V53" i="3"/>
  <c r="AP61" i="3"/>
  <c r="J61" i="3"/>
  <c r="D60" i="3"/>
  <c r="DJ58" i="3"/>
  <c r="CL58" i="3"/>
  <c r="BF58" i="3"/>
  <c r="Z58" i="3"/>
  <c r="BP57" i="3"/>
  <c r="CV56" i="3"/>
  <c r="BP56" i="3"/>
  <c r="AJ56" i="3"/>
  <c r="D56" i="3"/>
  <c r="CF55" i="3"/>
  <c r="AZ55" i="3"/>
  <c r="T55" i="3"/>
  <c r="DD87" i="3"/>
  <c r="CN87" i="3"/>
  <c r="BX87" i="3"/>
  <c r="BH87" i="3"/>
  <c r="AR87" i="3"/>
  <c r="AB87" i="3"/>
  <c r="L87" i="3"/>
  <c r="CT53" i="3"/>
  <c r="BR53" i="3"/>
  <c r="AV53" i="3"/>
  <c r="T53" i="3"/>
  <c r="CV59" i="3"/>
  <c r="DH58" i="3"/>
  <c r="CF58" i="3"/>
  <c r="AZ58" i="3"/>
  <c r="T58" i="3"/>
  <c r="AZ57" i="3"/>
  <c r="DH55" i="3"/>
  <c r="CB55" i="3"/>
  <c r="AV55" i="3"/>
  <c r="P55" i="3"/>
  <c r="DB87" i="3"/>
  <c r="CL87" i="3"/>
  <c r="BV87" i="3"/>
  <c r="BF87" i="3"/>
  <c r="AP87" i="3"/>
  <c r="Z87" i="3"/>
  <c r="J87" i="3"/>
  <c r="CR53" i="3"/>
  <c r="BP53" i="3"/>
  <c r="AR53" i="3"/>
  <c r="R53" i="3"/>
  <c r="CR61" i="3"/>
  <c r="BL61" i="3"/>
  <c r="AF61" i="3"/>
  <c r="CV60" i="3"/>
  <c r="CF59" i="3"/>
  <c r="DF58" i="3"/>
  <c r="CB58" i="3"/>
  <c r="AV58" i="3"/>
  <c r="P58" i="3"/>
  <c r="AJ57" i="3"/>
  <c r="CP56" i="3"/>
  <c r="BJ56" i="3"/>
  <c r="AD56" i="3"/>
  <c r="DF55" i="3"/>
  <c r="BZ55" i="3"/>
  <c r="AT55" i="3"/>
  <c r="N55" i="3"/>
  <c r="CZ87" i="3"/>
  <c r="CJ87" i="3"/>
  <c r="BT87" i="3"/>
  <c r="BD87" i="3"/>
  <c r="AN87" i="3"/>
  <c r="X87" i="3"/>
  <c r="H87" i="3"/>
  <c r="D53" i="3"/>
  <c r="CN53" i="3"/>
  <c r="BN53" i="3"/>
  <c r="AL53" i="3"/>
  <c r="P53" i="3"/>
  <c r="CP61" i="3"/>
  <c r="BJ61" i="3"/>
  <c r="AD61" i="3"/>
  <c r="CF60" i="3"/>
  <c r="BP59" i="3"/>
  <c r="DB58" i="3"/>
  <c r="BZ58" i="3"/>
  <c r="AT58" i="3"/>
  <c r="N58" i="3"/>
  <c r="T57" i="3"/>
  <c r="CL56" i="3"/>
  <c r="BF56" i="3"/>
  <c r="Z56" i="3"/>
  <c r="DB55" i="3"/>
  <c r="BV55" i="3"/>
  <c r="AP55" i="3"/>
  <c r="J55" i="3"/>
  <c r="CX87" i="3"/>
  <c r="CH87" i="3"/>
  <c r="BR87" i="3"/>
  <c r="BB87" i="3"/>
  <c r="AL87" i="3"/>
  <c r="V87" i="3"/>
  <c r="F87" i="3"/>
  <c r="CV62" i="3"/>
  <c r="CF62" i="3"/>
  <c r="BP62" i="3"/>
  <c r="AZ62" i="3"/>
  <c r="AJ62" i="3"/>
  <c r="T62" i="3"/>
  <c r="D62" i="3"/>
  <c r="CV54" i="3"/>
  <c r="CF54" i="3"/>
  <c r="BP54" i="3"/>
  <c r="AZ54" i="3"/>
  <c r="AJ54" i="3"/>
  <c r="T54" i="3"/>
  <c r="D54" i="3"/>
  <c r="DJ62" i="3"/>
  <c r="CT62" i="3"/>
  <c r="CD62" i="3"/>
  <c r="BN62" i="3"/>
  <c r="AX62" i="3"/>
  <c r="AH62" i="3"/>
  <c r="R62" i="3"/>
  <c r="DJ61" i="3"/>
  <c r="CT61" i="3"/>
  <c r="CD61" i="3"/>
  <c r="BN61" i="3"/>
  <c r="AX61" i="3"/>
  <c r="AH61" i="3"/>
  <c r="R61" i="3"/>
  <c r="DJ60" i="3"/>
  <c r="CT60" i="3"/>
  <c r="CD60" i="3"/>
  <c r="BN60" i="3"/>
  <c r="AX60" i="3"/>
  <c r="AH60" i="3"/>
  <c r="R60" i="3"/>
  <c r="DJ59" i="3"/>
  <c r="CT59" i="3"/>
  <c r="CD59" i="3"/>
  <c r="BN59" i="3"/>
  <c r="AX59" i="3"/>
  <c r="AH59" i="3"/>
  <c r="R59" i="3"/>
  <c r="CD58" i="3"/>
  <c r="BN58" i="3"/>
  <c r="AX58" i="3"/>
  <c r="AH58" i="3"/>
  <c r="R58" i="3"/>
  <c r="DJ57" i="3"/>
  <c r="CT57" i="3"/>
  <c r="CD57" i="3"/>
  <c r="BN57" i="3"/>
  <c r="AX57" i="3"/>
  <c r="AH57" i="3"/>
  <c r="R57" i="3"/>
  <c r="DJ56" i="3"/>
  <c r="CT56" i="3"/>
  <c r="CD56" i="3"/>
  <c r="BN56" i="3"/>
  <c r="AX56" i="3"/>
  <c r="AH56" i="3"/>
  <c r="R56" i="3"/>
  <c r="DJ55" i="3"/>
  <c r="CT55" i="3"/>
  <c r="CD55" i="3"/>
  <c r="BN55" i="3"/>
  <c r="AX55" i="3"/>
  <c r="AH55" i="3"/>
  <c r="R55" i="3"/>
  <c r="DJ54" i="3"/>
  <c r="CT54" i="3"/>
  <c r="CD54" i="3"/>
  <c r="BN54" i="3"/>
  <c r="AX54" i="3"/>
  <c r="AH54" i="3"/>
  <c r="R54" i="3"/>
  <c r="DH62" i="3"/>
  <c r="CR62" i="3"/>
  <c r="CB62" i="3"/>
  <c r="BL62" i="3"/>
  <c r="AV62" i="3"/>
  <c r="AF62" i="3"/>
  <c r="P62" i="3"/>
  <c r="DH60" i="3"/>
  <c r="CR60" i="3"/>
  <c r="CB60" i="3"/>
  <c r="BL60" i="3"/>
  <c r="AV60" i="3"/>
  <c r="AF60" i="3"/>
  <c r="P60" i="3"/>
  <c r="DH59" i="3"/>
  <c r="CR59" i="3"/>
  <c r="CB59" i="3"/>
  <c r="BL59" i="3"/>
  <c r="AV59" i="3"/>
  <c r="AF59" i="3"/>
  <c r="P59" i="3"/>
  <c r="DH57" i="3"/>
  <c r="CR57" i="3"/>
  <c r="CB57" i="3"/>
  <c r="BL57" i="3"/>
  <c r="AV57" i="3"/>
  <c r="AF57" i="3"/>
  <c r="P57" i="3"/>
  <c r="DH54" i="3"/>
  <c r="CR54" i="3"/>
  <c r="CB54" i="3"/>
  <c r="BL54" i="3"/>
  <c r="AV54" i="3"/>
  <c r="AF54" i="3"/>
  <c r="P54" i="3"/>
  <c r="DF62" i="3"/>
  <c r="CP62" i="3"/>
  <c r="BZ62" i="3"/>
  <c r="BJ62" i="3"/>
  <c r="AT62" i="3"/>
  <c r="AD62" i="3"/>
  <c r="N62" i="3"/>
  <c r="DF60" i="3"/>
  <c r="CP60" i="3"/>
  <c r="BZ60" i="3"/>
  <c r="BJ60" i="3"/>
  <c r="AT60" i="3"/>
  <c r="AD60" i="3"/>
  <c r="N60" i="3"/>
  <c r="DF59" i="3"/>
  <c r="CP59" i="3"/>
  <c r="BZ59" i="3"/>
  <c r="BJ59" i="3"/>
  <c r="AT59" i="3"/>
  <c r="AD59" i="3"/>
  <c r="N59" i="3"/>
  <c r="DF57" i="3"/>
  <c r="CP57" i="3"/>
  <c r="BZ57" i="3"/>
  <c r="BJ57" i="3"/>
  <c r="AT57" i="3"/>
  <c r="AD57" i="3"/>
  <c r="N57" i="3"/>
  <c r="DF54" i="3"/>
  <c r="CP54" i="3"/>
  <c r="BZ54" i="3"/>
  <c r="BJ54" i="3"/>
  <c r="AT54" i="3"/>
  <c r="AD54" i="3"/>
  <c r="N54" i="3"/>
  <c r="DF53" i="3"/>
  <c r="CP53" i="3"/>
  <c r="BZ53" i="3"/>
  <c r="BJ53" i="3"/>
  <c r="AT53" i="3"/>
  <c r="AD53" i="3"/>
  <c r="N53" i="3"/>
  <c r="DD62" i="3"/>
  <c r="CN62" i="3"/>
  <c r="BX62" i="3"/>
  <c r="BH62" i="3"/>
  <c r="AR62" i="3"/>
  <c r="AB62" i="3"/>
  <c r="L62" i="3"/>
  <c r="DD61" i="3"/>
  <c r="CN61" i="3"/>
  <c r="BX61" i="3"/>
  <c r="BH61" i="3"/>
  <c r="AR61" i="3"/>
  <c r="AB61" i="3"/>
  <c r="L61" i="3"/>
  <c r="DD60" i="3"/>
  <c r="CN60" i="3"/>
  <c r="BX60" i="3"/>
  <c r="BH60" i="3"/>
  <c r="AR60" i="3"/>
  <c r="AB60" i="3"/>
  <c r="L60" i="3"/>
  <c r="DD59" i="3"/>
  <c r="CN59" i="3"/>
  <c r="BX59" i="3"/>
  <c r="BH59" i="3"/>
  <c r="AR59" i="3"/>
  <c r="AB59" i="3"/>
  <c r="L59" i="3"/>
  <c r="DD58" i="3"/>
  <c r="CN58" i="3"/>
  <c r="BX58" i="3"/>
  <c r="BH58" i="3"/>
  <c r="AR58" i="3"/>
  <c r="AB58" i="3"/>
  <c r="L58" i="3"/>
  <c r="DD57" i="3"/>
  <c r="CN57" i="3"/>
  <c r="BX57" i="3"/>
  <c r="BH57" i="3"/>
  <c r="AR57" i="3"/>
  <c r="AB57" i="3"/>
  <c r="L57" i="3"/>
  <c r="DD56" i="3"/>
  <c r="CN56" i="3"/>
  <c r="BX56" i="3"/>
  <c r="BH56" i="3"/>
  <c r="AR56" i="3"/>
  <c r="AB56" i="3"/>
  <c r="L56" i="3"/>
  <c r="DD55" i="3"/>
  <c r="CN55" i="3"/>
  <c r="BX55" i="3"/>
  <c r="BH55" i="3"/>
  <c r="AR55" i="3"/>
  <c r="AB55" i="3"/>
  <c r="L55" i="3"/>
  <c r="DD54" i="3"/>
  <c r="CN54" i="3"/>
  <c r="BX54" i="3"/>
  <c r="BH54" i="3"/>
  <c r="AR54" i="3"/>
  <c r="AB54" i="3"/>
  <c r="L54" i="3"/>
  <c r="DB62" i="3"/>
  <c r="CL62" i="3"/>
  <c r="BV62" i="3"/>
  <c r="BF62" i="3"/>
  <c r="AP62" i="3"/>
  <c r="Z62" i="3"/>
  <c r="J62" i="3"/>
  <c r="DB60" i="3"/>
  <c r="CL60" i="3"/>
  <c r="BV60" i="3"/>
  <c r="BF60" i="3"/>
  <c r="AP60" i="3"/>
  <c r="Z60" i="3"/>
  <c r="J60" i="3"/>
  <c r="DB59" i="3"/>
  <c r="CL59" i="3"/>
  <c r="BV59" i="3"/>
  <c r="BF59" i="3"/>
  <c r="AP59" i="3"/>
  <c r="Z59" i="3"/>
  <c r="J59" i="3"/>
  <c r="DB57" i="3"/>
  <c r="CL57" i="3"/>
  <c r="BV57" i="3"/>
  <c r="BF57" i="3"/>
  <c r="AP57" i="3"/>
  <c r="Z57" i="3"/>
  <c r="J57" i="3"/>
  <c r="DB54" i="3"/>
  <c r="CL54" i="3"/>
  <c r="BV54" i="3"/>
  <c r="BF54" i="3"/>
  <c r="AP54" i="3"/>
  <c r="Z54" i="3"/>
  <c r="J54" i="3"/>
  <c r="DB53" i="3"/>
  <c r="CL53" i="3"/>
  <c r="BV53" i="3"/>
  <c r="BF53" i="3"/>
  <c r="AP53" i="3"/>
  <c r="Z53" i="3"/>
  <c r="J53" i="3"/>
  <c r="CZ62" i="3"/>
  <c r="CJ62" i="3"/>
  <c r="BT62" i="3"/>
  <c r="BD62" i="3"/>
  <c r="AN62" i="3"/>
  <c r="X62" i="3"/>
  <c r="H62" i="3"/>
  <c r="CZ61" i="3"/>
  <c r="CJ61" i="3"/>
  <c r="BT61" i="3"/>
  <c r="BD61" i="3"/>
  <c r="AN61" i="3"/>
  <c r="X61" i="3"/>
  <c r="H61" i="3"/>
  <c r="CZ60" i="3"/>
  <c r="CJ60" i="3"/>
  <c r="BT60" i="3"/>
  <c r="BD60" i="3"/>
  <c r="AN60" i="3"/>
  <c r="X60" i="3"/>
  <c r="H60" i="3"/>
  <c r="CZ59" i="3"/>
  <c r="CJ59" i="3"/>
  <c r="BT59" i="3"/>
  <c r="BD59" i="3"/>
  <c r="AN59" i="3"/>
  <c r="X59" i="3"/>
  <c r="H59" i="3"/>
  <c r="CZ58" i="3"/>
  <c r="CJ58" i="3"/>
  <c r="BT58" i="3"/>
  <c r="BD58" i="3"/>
  <c r="AN58" i="3"/>
  <c r="X58" i="3"/>
  <c r="H58" i="3"/>
  <c r="CZ57" i="3"/>
  <c r="CJ57" i="3"/>
  <c r="BT57" i="3"/>
  <c r="BD57" i="3"/>
  <c r="AN57" i="3"/>
  <c r="X57" i="3"/>
  <c r="H57" i="3"/>
  <c r="CZ56" i="3"/>
  <c r="CJ56" i="3"/>
  <c r="BT56" i="3"/>
  <c r="BD56" i="3"/>
  <c r="AN56" i="3"/>
  <c r="X56" i="3"/>
  <c r="H56" i="3"/>
  <c r="CZ55" i="3"/>
  <c r="CJ55" i="3"/>
  <c r="BT55" i="3"/>
  <c r="BD55" i="3"/>
  <c r="AN55" i="3"/>
  <c r="X55" i="3"/>
  <c r="H55" i="3"/>
  <c r="CZ54" i="3"/>
  <c r="CJ54" i="3"/>
  <c r="BT54" i="3"/>
  <c r="BD54" i="3"/>
  <c r="AN54" i="3"/>
  <c r="X54" i="3"/>
  <c r="H54" i="3"/>
  <c r="CZ53" i="3"/>
  <c r="CJ53" i="3"/>
  <c r="BT53" i="3"/>
  <c r="BD53" i="3"/>
  <c r="AN53" i="3"/>
  <c r="X53" i="3"/>
  <c r="CX62" i="3"/>
  <c r="CH62" i="3"/>
  <c r="BR62" i="3"/>
  <c r="BB62" i="3"/>
  <c r="AL62" i="3"/>
  <c r="V62" i="3"/>
  <c r="CX61" i="3"/>
  <c r="CH61" i="3"/>
  <c r="BR61" i="3"/>
  <c r="BB61" i="3"/>
  <c r="AL61" i="3"/>
  <c r="V61" i="3"/>
  <c r="CX60" i="3"/>
  <c r="CH60" i="3"/>
  <c r="BR60" i="3"/>
  <c r="BB60" i="3"/>
  <c r="AL60" i="3"/>
  <c r="V60" i="3"/>
  <c r="CX59" i="3"/>
  <c r="CH59" i="3"/>
  <c r="BR59" i="3"/>
  <c r="BB59" i="3"/>
  <c r="AL59" i="3"/>
  <c r="V59" i="3"/>
  <c r="CX58" i="3"/>
  <c r="CH58" i="3"/>
  <c r="BR58" i="3"/>
  <c r="BB58" i="3"/>
  <c r="AL58" i="3"/>
  <c r="V58" i="3"/>
  <c r="CX57" i="3"/>
  <c r="CH57" i="3"/>
  <c r="BR57" i="3"/>
  <c r="BB57" i="3"/>
  <c r="AL57" i="3"/>
  <c r="V57" i="3"/>
  <c r="CX56" i="3"/>
  <c r="CH56" i="3"/>
  <c r="BR56" i="3"/>
  <c r="BB56" i="3"/>
  <c r="AL56" i="3"/>
  <c r="V56" i="3"/>
  <c r="CX55" i="3"/>
  <c r="CH55" i="3"/>
  <c r="BR55" i="3"/>
  <c r="BB55" i="3"/>
  <c r="AL55" i="3"/>
  <c r="V55" i="3"/>
  <c r="CX54" i="3"/>
  <c r="CH54" i="3"/>
  <c r="BR54" i="3"/>
  <c r="BB54" i="3"/>
  <c r="AL54" i="3"/>
  <c r="V54" i="3"/>
  <c r="C146" i="3"/>
  <c r="C145" i="3"/>
  <c r="B159" i="3"/>
  <c r="C159" i="3" s="1"/>
  <c r="C18" i="1"/>
  <c r="AB4" i="4" s="1"/>
  <c r="D18" i="1"/>
  <c r="R43" i="4"/>
  <c r="B158" i="3"/>
  <c r="C158" i="3" s="1"/>
  <c r="B35" i="1"/>
  <c r="B34" i="1"/>
  <c r="BN114" i="3"/>
  <c r="BR111" i="3"/>
  <c r="CX116" i="3"/>
  <c r="BJ111" i="3"/>
  <c r="BT116" i="3"/>
  <c r="AP114" i="3"/>
  <c r="CP111" i="3"/>
  <c r="DD118" i="3"/>
  <c r="BR116" i="3"/>
  <c r="BN119" i="3"/>
  <c r="BL119" i="3"/>
  <c r="X115" i="3"/>
  <c r="CZ118" i="3"/>
  <c r="AP116" i="3"/>
  <c r="F114" i="3"/>
  <c r="CB110" i="3"/>
  <c r="BV118" i="3"/>
  <c r="CJ115" i="3"/>
  <c r="DJ113" i="3"/>
  <c r="BX110" i="3"/>
  <c r="DJ119" i="3"/>
  <c r="BT118" i="3"/>
  <c r="CF115" i="3"/>
  <c r="DH113" i="3"/>
  <c r="P110" i="3"/>
  <c r="CT119" i="3"/>
  <c r="BF118" i="3"/>
  <c r="AJ115" i="3"/>
  <c r="AV113" i="3"/>
  <c r="N110" i="3"/>
  <c r="BV119" i="3"/>
  <c r="H118" i="3"/>
  <c r="AB115" i="3"/>
  <c r="P113" i="3"/>
  <c r="L110" i="3"/>
  <c r="AR119" i="3"/>
  <c r="AV118" i="3"/>
  <c r="AL116" i="3"/>
  <c r="DB114" i="3"/>
  <c r="CJ113" i="3"/>
  <c r="AH111" i="3"/>
  <c r="D116" i="3"/>
  <c r="R119" i="3"/>
  <c r="X118" i="3"/>
  <c r="CV115" i="3"/>
  <c r="CD114" i="3"/>
  <c r="AZ113" i="3"/>
  <c r="DD110" i="3"/>
  <c r="D115" i="3"/>
  <c r="P119" i="3"/>
  <c r="P118" i="3"/>
  <c r="CN115" i="3"/>
  <c r="BV114" i="3"/>
  <c r="AX113" i="3"/>
  <c r="CF110" i="3"/>
  <c r="CL119" i="3"/>
  <c r="AH119" i="3"/>
  <c r="CP118" i="3"/>
  <c r="AB118" i="3"/>
  <c r="BZ116" i="3"/>
  <c r="N116" i="3"/>
  <c r="BB115" i="3"/>
  <c r="CV114" i="3"/>
  <c r="AJ114" i="3"/>
  <c r="BL113" i="3"/>
  <c r="CT111" i="3"/>
  <c r="AD111" i="3"/>
  <c r="AR110" i="3"/>
  <c r="BX119" i="3"/>
  <c r="Z119" i="3"/>
  <c r="CB118" i="3"/>
  <c r="Z118" i="3"/>
  <c r="BV116" i="3"/>
  <c r="J116" i="3"/>
  <c r="AZ115" i="3"/>
  <c r="CT114" i="3"/>
  <c r="AH114" i="3"/>
  <c r="BD113" i="3"/>
  <c r="CR111" i="3"/>
  <c r="F111" i="3"/>
  <c r="T110" i="3"/>
  <c r="DH119" i="3"/>
  <c r="BJ119" i="3"/>
  <c r="DB118" i="3"/>
  <c r="BD118" i="3"/>
  <c r="DF116" i="3"/>
  <c r="AN116" i="3"/>
  <c r="CH115" i="3"/>
  <c r="V115" i="3"/>
  <c r="AX114" i="3"/>
  <c r="CR113" i="3"/>
  <c r="X113" i="3"/>
  <c r="AL111" i="3"/>
  <c r="BZ110" i="3"/>
  <c r="CR119" i="3"/>
  <c r="AP119" i="3"/>
  <c r="CR118" i="3"/>
  <c r="AT118" i="3"/>
  <c r="CH116" i="3"/>
  <c r="V116" i="3"/>
  <c r="BP115" i="3"/>
  <c r="CX114" i="3"/>
  <c r="AL114" i="3"/>
  <c r="CF113" i="3"/>
  <c r="CX111" i="3"/>
  <c r="AF111" i="3"/>
  <c r="AZ110" i="3"/>
  <c r="AD71" i="3"/>
  <c r="CP119" i="3"/>
  <c r="AV119" i="3"/>
  <c r="N119" i="3"/>
  <c r="BZ118" i="3"/>
  <c r="AR118" i="3"/>
  <c r="DB116" i="3"/>
  <c r="BB116" i="3"/>
  <c r="H116" i="3"/>
  <c r="BH115" i="3"/>
  <c r="T115" i="3"/>
  <c r="BR114" i="3"/>
  <c r="R114" i="3"/>
  <c r="CD113" i="3"/>
  <c r="T113" i="3"/>
  <c r="BN111" i="3"/>
  <c r="DH110" i="3"/>
  <c r="AV110" i="3"/>
  <c r="D118" i="3"/>
  <c r="CN119" i="3"/>
  <c r="AT119" i="3"/>
  <c r="L119" i="3"/>
  <c r="BX118" i="3"/>
  <c r="AD118" i="3"/>
  <c r="CZ116" i="3"/>
  <c r="AT116" i="3"/>
  <c r="F116" i="3"/>
  <c r="BD115" i="3"/>
  <c r="DJ114" i="3"/>
  <c r="BP114" i="3"/>
  <c r="J114" i="3"/>
  <c r="CB113" i="3"/>
  <c r="R113" i="3"/>
  <c r="BL111" i="3"/>
  <c r="DF110" i="3"/>
  <c r="AT110" i="3"/>
  <c r="AF113" i="3"/>
  <c r="DF111" i="3"/>
  <c r="BZ111" i="3"/>
  <c r="AT111" i="3"/>
  <c r="N111" i="3"/>
  <c r="CN110" i="3"/>
  <c r="BH110" i="3"/>
  <c r="AB110" i="3"/>
  <c r="BF69" i="3"/>
  <c r="DF119" i="3"/>
  <c r="CD119" i="3"/>
  <c r="BH119" i="3"/>
  <c r="AF119" i="3"/>
  <c r="J119" i="3"/>
  <c r="CN118" i="3"/>
  <c r="BL118" i="3"/>
  <c r="AP118" i="3"/>
  <c r="N118" i="3"/>
  <c r="CP116" i="3"/>
  <c r="BJ116" i="3"/>
  <c r="AD116" i="3"/>
  <c r="DD115" i="3"/>
  <c r="BX115" i="3"/>
  <c r="AR115" i="3"/>
  <c r="L115" i="3"/>
  <c r="CL114" i="3"/>
  <c r="BF114" i="3"/>
  <c r="Z114" i="3"/>
  <c r="CZ113" i="3"/>
  <c r="BT113" i="3"/>
  <c r="AN113" i="3"/>
  <c r="H113" i="3"/>
  <c r="CH111" i="3"/>
  <c r="BB111" i="3"/>
  <c r="V111" i="3"/>
  <c r="CV110" i="3"/>
  <c r="BP110" i="3"/>
  <c r="AJ110" i="3"/>
  <c r="AR69" i="3"/>
  <c r="BR70" i="3"/>
  <c r="D110" i="3"/>
  <c r="DD119" i="3"/>
  <c r="CB119" i="3"/>
  <c r="BF119" i="3"/>
  <c r="AD119" i="3"/>
  <c r="DH118" i="3"/>
  <c r="CL118" i="3"/>
  <c r="BJ118" i="3"/>
  <c r="AN118" i="3"/>
  <c r="L118" i="3"/>
  <c r="CL116" i="3"/>
  <c r="BF116" i="3"/>
  <c r="Z116" i="3"/>
  <c r="CZ115" i="3"/>
  <c r="BT115" i="3"/>
  <c r="AN115" i="3"/>
  <c r="H115" i="3"/>
  <c r="CH114" i="3"/>
  <c r="BB114" i="3"/>
  <c r="V114" i="3"/>
  <c r="CV113" i="3"/>
  <c r="BP113" i="3"/>
  <c r="AJ113" i="3"/>
  <c r="DJ111" i="3"/>
  <c r="CD111" i="3"/>
  <c r="AX111" i="3"/>
  <c r="R111" i="3"/>
  <c r="CR110" i="3"/>
  <c r="BL110" i="3"/>
  <c r="AF110" i="3"/>
  <c r="CH68" i="3"/>
  <c r="D119" i="3"/>
  <c r="DB119" i="3"/>
  <c r="BZ119" i="3"/>
  <c r="AX119" i="3"/>
  <c r="AB119" i="3"/>
  <c r="DF118" i="3"/>
  <c r="CJ118" i="3"/>
  <c r="BH118" i="3"/>
  <c r="AF118" i="3"/>
  <c r="J118" i="3"/>
  <c r="CJ116" i="3"/>
  <c r="BD116" i="3"/>
  <c r="X116" i="3"/>
  <c r="CX115" i="3"/>
  <c r="BR115" i="3"/>
  <c r="AL115" i="3"/>
  <c r="F115" i="3"/>
  <c r="CF114" i="3"/>
  <c r="AZ114" i="3"/>
  <c r="T114" i="3"/>
  <c r="CT113" i="3"/>
  <c r="BN113" i="3"/>
  <c r="AH113" i="3"/>
  <c r="DH111" i="3"/>
  <c r="CB111" i="3"/>
  <c r="AV111" i="3"/>
  <c r="P111" i="3"/>
  <c r="CP110" i="3"/>
  <c r="BJ110" i="3"/>
  <c r="AD110" i="3"/>
  <c r="DD116" i="3"/>
  <c r="CN116" i="3"/>
  <c r="BX116" i="3"/>
  <c r="BH116" i="3"/>
  <c r="AR116" i="3"/>
  <c r="AB116" i="3"/>
  <c r="L116" i="3"/>
  <c r="DB115" i="3"/>
  <c r="CL115" i="3"/>
  <c r="BV115" i="3"/>
  <c r="BF115" i="3"/>
  <c r="AP115" i="3"/>
  <c r="Z115" i="3"/>
  <c r="J115" i="3"/>
  <c r="CZ114" i="3"/>
  <c r="CJ114" i="3"/>
  <c r="BT114" i="3"/>
  <c r="BD114" i="3"/>
  <c r="AN114" i="3"/>
  <c r="X114" i="3"/>
  <c r="H114" i="3"/>
  <c r="CX113" i="3"/>
  <c r="CH113" i="3"/>
  <c r="BR113" i="3"/>
  <c r="BB113" i="3"/>
  <c r="AL113" i="3"/>
  <c r="V113" i="3"/>
  <c r="F113" i="3"/>
  <c r="CV111" i="3"/>
  <c r="CF111" i="3"/>
  <c r="BP111" i="3"/>
  <c r="AZ111" i="3"/>
  <c r="AJ111" i="3"/>
  <c r="T111" i="3"/>
  <c r="DJ110" i="3"/>
  <c r="CT110" i="3"/>
  <c r="CD110" i="3"/>
  <c r="BN110" i="3"/>
  <c r="AX110" i="3"/>
  <c r="AH110" i="3"/>
  <c r="R110" i="3"/>
  <c r="F78" i="3"/>
  <c r="Z79" i="3"/>
  <c r="CX64" i="3"/>
  <c r="BL76" i="3"/>
  <c r="D114" i="3"/>
  <c r="CZ119" i="3"/>
  <c r="CJ119" i="3"/>
  <c r="BT119" i="3"/>
  <c r="BD119" i="3"/>
  <c r="AN119" i="3"/>
  <c r="X119" i="3"/>
  <c r="H119" i="3"/>
  <c r="CX118" i="3"/>
  <c r="CH118" i="3"/>
  <c r="BR118" i="3"/>
  <c r="BB118" i="3"/>
  <c r="AL118" i="3"/>
  <c r="V118" i="3"/>
  <c r="F118" i="3"/>
  <c r="CV116" i="3"/>
  <c r="CF116" i="3"/>
  <c r="BP116" i="3"/>
  <c r="AZ116" i="3"/>
  <c r="AJ116" i="3"/>
  <c r="T116" i="3"/>
  <c r="DJ115" i="3"/>
  <c r="CT115" i="3"/>
  <c r="CD115" i="3"/>
  <c r="BN115" i="3"/>
  <c r="AX115" i="3"/>
  <c r="AH115" i="3"/>
  <c r="R115" i="3"/>
  <c r="DH114" i="3"/>
  <c r="CR114" i="3"/>
  <c r="CB114" i="3"/>
  <c r="BL114" i="3"/>
  <c r="AV114" i="3"/>
  <c r="AF114" i="3"/>
  <c r="P114" i="3"/>
  <c r="DF113" i="3"/>
  <c r="CP113" i="3"/>
  <c r="BZ113" i="3"/>
  <c r="BJ113" i="3"/>
  <c r="AT113" i="3"/>
  <c r="AD113" i="3"/>
  <c r="N113" i="3"/>
  <c r="DD111" i="3"/>
  <c r="CN111" i="3"/>
  <c r="BX111" i="3"/>
  <c r="BH111" i="3"/>
  <c r="AR111" i="3"/>
  <c r="AB111" i="3"/>
  <c r="L111" i="3"/>
  <c r="DB110" i="3"/>
  <c r="CL110" i="3"/>
  <c r="BV110" i="3"/>
  <c r="BF110" i="3"/>
  <c r="AP110" i="3"/>
  <c r="Z110" i="3"/>
  <c r="J110" i="3"/>
  <c r="H70" i="3"/>
  <c r="R74" i="3"/>
  <c r="D113" i="3"/>
  <c r="CX119" i="3"/>
  <c r="CH119" i="3"/>
  <c r="BR119" i="3"/>
  <c r="BB119" i="3"/>
  <c r="AL119" i="3"/>
  <c r="V119" i="3"/>
  <c r="F119" i="3"/>
  <c r="CV118" i="3"/>
  <c r="CF118" i="3"/>
  <c r="BP118" i="3"/>
  <c r="AZ118" i="3"/>
  <c r="AJ118" i="3"/>
  <c r="T118" i="3"/>
  <c r="DJ116" i="3"/>
  <c r="CT116" i="3"/>
  <c r="CD116" i="3"/>
  <c r="BN116" i="3"/>
  <c r="AX116" i="3"/>
  <c r="AH116" i="3"/>
  <c r="R116" i="3"/>
  <c r="DH115" i="3"/>
  <c r="CR115" i="3"/>
  <c r="CB115" i="3"/>
  <c r="BL115" i="3"/>
  <c r="AV115" i="3"/>
  <c r="AF115" i="3"/>
  <c r="P115" i="3"/>
  <c r="DF114" i="3"/>
  <c r="CP114" i="3"/>
  <c r="BZ114" i="3"/>
  <c r="BJ114" i="3"/>
  <c r="AT114" i="3"/>
  <c r="AD114" i="3"/>
  <c r="N114" i="3"/>
  <c r="DD113" i="3"/>
  <c r="CN113" i="3"/>
  <c r="BX113" i="3"/>
  <c r="BH113" i="3"/>
  <c r="AR113" i="3"/>
  <c r="AB113" i="3"/>
  <c r="L113" i="3"/>
  <c r="DB111" i="3"/>
  <c r="CL111" i="3"/>
  <c r="BV111" i="3"/>
  <c r="BF111" i="3"/>
  <c r="AP111" i="3"/>
  <c r="Z111" i="3"/>
  <c r="J111" i="3"/>
  <c r="CZ110" i="3"/>
  <c r="CJ110" i="3"/>
  <c r="BT110" i="3"/>
  <c r="BD110" i="3"/>
  <c r="AN110" i="3"/>
  <c r="X110" i="3"/>
  <c r="H110" i="3"/>
  <c r="T65" i="3"/>
  <c r="D111" i="3"/>
  <c r="CV119" i="3"/>
  <c r="CF119" i="3"/>
  <c r="BP119" i="3"/>
  <c r="AZ119" i="3"/>
  <c r="AJ119" i="3"/>
  <c r="T119" i="3"/>
  <c r="DJ118" i="3"/>
  <c r="CT118" i="3"/>
  <c r="CD118" i="3"/>
  <c r="BN118" i="3"/>
  <c r="AX118" i="3"/>
  <c r="AH118" i="3"/>
  <c r="R118" i="3"/>
  <c r="DH116" i="3"/>
  <c r="CR116" i="3"/>
  <c r="CB116" i="3"/>
  <c r="BL116" i="3"/>
  <c r="AV116" i="3"/>
  <c r="AF116" i="3"/>
  <c r="P116" i="3"/>
  <c r="DF115" i="3"/>
  <c r="CP115" i="3"/>
  <c r="BZ115" i="3"/>
  <c r="BJ115" i="3"/>
  <c r="AT115" i="3"/>
  <c r="AD115" i="3"/>
  <c r="N115" i="3"/>
  <c r="DD114" i="3"/>
  <c r="CN114" i="3"/>
  <c r="BX114" i="3"/>
  <c r="BH114" i="3"/>
  <c r="AR114" i="3"/>
  <c r="AB114" i="3"/>
  <c r="L114" i="3"/>
  <c r="DB113" i="3"/>
  <c r="CL113" i="3"/>
  <c r="BV113" i="3"/>
  <c r="BF113" i="3"/>
  <c r="AP113" i="3"/>
  <c r="Z113" i="3"/>
  <c r="J113" i="3"/>
  <c r="CZ111" i="3"/>
  <c r="CJ111" i="3"/>
  <c r="BT111" i="3"/>
  <c r="BD111" i="3"/>
  <c r="AN111" i="3"/>
  <c r="X111" i="3"/>
  <c r="H111" i="3"/>
  <c r="CX110" i="3"/>
  <c r="CH110" i="3"/>
  <c r="BR110" i="3"/>
  <c r="BB110" i="3"/>
  <c r="AL110" i="3"/>
  <c r="V110" i="3"/>
  <c r="CJ99" i="3"/>
  <c r="AZ98" i="3"/>
  <c r="P97" i="3"/>
  <c r="F63" i="3"/>
  <c r="Z71" i="3"/>
  <c r="BB63" i="3"/>
  <c r="CD66" i="3"/>
  <c r="CR69" i="3"/>
  <c r="CL79" i="3"/>
  <c r="BL78" i="3"/>
  <c r="DJ76" i="3"/>
  <c r="T75" i="3"/>
  <c r="AH73" i="3"/>
  <c r="F64" i="3"/>
  <c r="P68" i="3"/>
  <c r="AB64" i="3"/>
  <c r="AP63" i="3"/>
  <c r="BB71" i="3"/>
  <c r="BN70" i="3"/>
  <c r="CD68" i="3"/>
  <c r="CT71" i="3"/>
  <c r="BH79" i="3"/>
  <c r="Z78" i="3"/>
  <c r="CR76" i="3"/>
  <c r="R75" i="3"/>
  <c r="BH72" i="3"/>
  <c r="P67" i="3"/>
  <c r="AN71" i="3"/>
  <c r="BN67" i="3"/>
  <c r="F65" i="3"/>
  <c r="P70" i="3"/>
  <c r="AD67" i="3"/>
  <c r="AP65" i="3"/>
  <c r="BD63" i="3"/>
  <c r="BP65" i="3"/>
  <c r="CD71" i="3"/>
  <c r="CV63" i="3"/>
  <c r="BF79" i="3"/>
  <c r="X78" i="3"/>
  <c r="BP76" i="3"/>
  <c r="DH74" i="3"/>
  <c r="L72" i="3"/>
  <c r="AH66" i="3"/>
  <c r="H79" i="3"/>
  <c r="CJ77" i="3"/>
  <c r="R76" i="3"/>
  <c r="P74" i="3"/>
  <c r="J69" i="3"/>
  <c r="BH68" i="3"/>
  <c r="L68" i="3"/>
  <c r="X63" i="3"/>
  <c r="AJ64" i="3"/>
  <c r="AV68" i="3"/>
  <c r="BJ67" i="3"/>
  <c r="BX66" i="3"/>
  <c r="CL69" i="3"/>
  <c r="DD71" i="3"/>
  <c r="DH79" i="3"/>
  <c r="CT78" i="3"/>
  <c r="BT77" i="3"/>
  <c r="BX75" i="3"/>
  <c r="CX73" i="3"/>
  <c r="BV95" i="3"/>
  <c r="J65" i="3"/>
  <c r="V63" i="3"/>
  <c r="AV66" i="3"/>
  <c r="BH64" i="3"/>
  <c r="BV67" i="3"/>
  <c r="CL67" i="3"/>
  <c r="CZ71" i="3"/>
  <c r="V71" i="3"/>
  <c r="AH69" i="3"/>
  <c r="AV67" i="3"/>
  <c r="BV68" i="3"/>
  <c r="CL68" i="3"/>
  <c r="DB67" i="3"/>
  <c r="D73" i="3"/>
  <c r="CV78" i="3"/>
  <c r="CB77" i="3"/>
  <c r="CV75" i="3"/>
  <c r="N74" i="3"/>
  <c r="N63" i="3"/>
  <c r="X70" i="3"/>
  <c r="AL65" i="3"/>
  <c r="AZ64" i="3"/>
  <c r="BL66" i="3"/>
  <c r="BZ68" i="3"/>
  <c r="CP68" i="3"/>
  <c r="DH65" i="3"/>
  <c r="DD79" i="3"/>
  <c r="CR78" i="3"/>
  <c r="F77" i="3"/>
  <c r="AB75" i="3"/>
  <c r="AV73" i="3"/>
  <c r="L94" i="3"/>
  <c r="N99" i="3"/>
  <c r="CJ97" i="3"/>
  <c r="AV96" i="3"/>
  <c r="CT94" i="3"/>
  <c r="H71" i="3"/>
  <c r="N67" i="3"/>
  <c r="T66" i="3"/>
  <c r="Z69" i="3"/>
  <c r="AF66" i="3"/>
  <c r="AL67" i="3"/>
  <c r="AR70" i="3"/>
  <c r="AZ66" i="3"/>
  <c r="BF70" i="3"/>
  <c r="BN65" i="3"/>
  <c r="BT65" i="3"/>
  <c r="BZ70" i="3"/>
  <c r="CH69" i="3"/>
  <c r="CP69" i="3"/>
  <c r="CZ67" i="3"/>
  <c r="DJ71" i="3"/>
  <c r="DB98" i="3"/>
  <c r="BR97" i="3"/>
  <c r="AB96" i="3"/>
  <c r="BX94" i="3"/>
  <c r="D71" i="3"/>
  <c r="J63" i="3"/>
  <c r="P66" i="3"/>
  <c r="T68" i="3"/>
  <c r="Z70" i="3"/>
  <c r="AH65" i="3"/>
  <c r="AL71" i="3"/>
  <c r="AT67" i="3"/>
  <c r="AZ68" i="3"/>
  <c r="BF71" i="3"/>
  <c r="BN66" i="3"/>
  <c r="BV66" i="3"/>
  <c r="CB66" i="3"/>
  <c r="CH71" i="3"/>
  <c r="CR64" i="3"/>
  <c r="CZ68" i="3"/>
  <c r="D95" i="3"/>
  <c r="CJ98" i="3"/>
  <c r="AZ97" i="3"/>
  <c r="F96" i="3"/>
  <c r="BD94" i="3"/>
  <c r="DB99" i="3"/>
  <c r="BR98" i="3"/>
  <c r="AH97" i="3"/>
  <c r="CP95" i="3"/>
  <c r="AH94" i="3"/>
  <c r="BR99" i="3"/>
  <c r="AH98" i="3"/>
  <c r="DD96" i="3"/>
  <c r="AZ95" i="3"/>
  <c r="CX93" i="3"/>
  <c r="F67" i="3"/>
  <c r="L69" i="3"/>
  <c r="R65" i="3"/>
  <c r="X64" i="3"/>
  <c r="AD68" i="3"/>
  <c r="AL63" i="3"/>
  <c r="AP69" i="3"/>
  <c r="AV70" i="3"/>
  <c r="BD64" i="3"/>
  <c r="BJ68" i="3"/>
  <c r="BR66" i="3"/>
  <c r="BZ66" i="3"/>
  <c r="CF66" i="3"/>
  <c r="CL71" i="3"/>
  <c r="CV65" i="3"/>
  <c r="DF64" i="3"/>
  <c r="BD79" i="3"/>
  <c r="AX78" i="3"/>
  <c r="AX77" i="3"/>
  <c r="N76" i="3"/>
  <c r="BV74" i="3"/>
  <c r="CV72" i="3"/>
  <c r="AZ99" i="3"/>
  <c r="P98" i="3"/>
  <c r="CJ96" i="3"/>
  <c r="AD95" i="3"/>
  <c r="CB93" i="3"/>
  <c r="F71" i="3"/>
  <c r="L70" i="3"/>
  <c r="T64" i="3"/>
  <c r="X66" i="3"/>
  <c r="AD69" i="3"/>
  <c r="AL64" i="3"/>
  <c r="AR68" i="3"/>
  <c r="AX65" i="3"/>
  <c r="BD66" i="3"/>
  <c r="BJ71" i="3"/>
  <c r="BR68" i="3"/>
  <c r="BZ67" i="3"/>
  <c r="CH66" i="3"/>
  <c r="CN67" i="3"/>
  <c r="CV67" i="3"/>
  <c r="D75" i="3"/>
  <c r="AV79" i="3"/>
  <c r="AT78" i="3"/>
  <c r="AJ77" i="3"/>
  <c r="DF75" i="3"/>
  <c r="AX74" i="3"/>
  <c r="AH99" i="3"/>
  <c r="DB97" i="3"/>
  <c r="BR96" i="3"/>
  <c r="J95" i="3"/>
  <c r="BF93" i="3"/>
  <c r="AJ72" i="3"/>
  <c r="BX72" i="3"/>
  <c r="BR73" i="3"/>
  <c r="BR74" i="3"/>
  <c r="AX75" i="3"/>
  <c r="P76" i="3"/>
  <c r="CV76" i="3"/>
  <c r="AZ77" i="3"/>
  <c r="V78" i="3"/>
  <c r="CD78" i="3"/>
  <c r="X79" i="3"/>
  <c r="CB79" i="3"/>
  <c r="D76" i="3"/>
  <c r="BX79" i="3"/>
  <c r="L79" i="3"/>
  <c r="BF78" i="3"/>
  <c r="CP77" i="3"/>
  <c r="H77" i="3"/>
  <c r="AT76" i="3"/>
  <c r="BH75" i="3"/>
  <c r="BB74" i="3"/>
  <c r="BN73" i="3"/>
  <c r="N72" i="3"/>
  <c r="D93" i="3"/>
  <c r="CX99" i="3"/>
  <c r="CF99" i="3"/>
  <c r="BN99" i="3"/>
  <c r="AT99" i="3"/>
  <c r="AB99" i="3"/>
  <c r="J99" i="3"/>
  <c r="CX98" i="3"/>
  <c r="CF98" i="3"/>
  <c r="BN98" i="3"/>
  <c r="AV98" i="3"/>
  <c r="AB98" i="3"/>
  <c r="J98" i="3"/>
  <c r="CX97" i="3"/>
  <c r="CF97" i="3"/>
  <c r="BN97" i="3"/>
  <c r="AV97" i="3"/>
  <c r="AD97" i="3"/>
  <c r="J97" i="3"/>
  <c r="CX96" i="3"/>
  <c r="CF96" i="3"/>
  <c r="BL96" i="3"/>
  <c r="AR96" i="3"/>
  <c r="V96" i="3"/>
  <c r="DF95" i="3"/>
  <c r="CL95" i="3"/>
  <c r="BP95" i="3"/>
  <c r="AT95" i="3"/>
  <c r="Z95" i="3"/>
  <c r="DJ94" i="3"/>
  <c r="CN94" i="3"/>
  <c r="BT94" i="3"/>
  <c r="AX94" i="3"/>
  <c r="AB94" i="3"/>
  <c r="H94" i="3"/>
  <c r="CR93" i="3"/>
  <c r="BV93" i="3"/>
  <c r="BB93" i="3"/>
  <c r="AF93" i="3"/>
  <c r="CZ92" i="3"/>
  <c r="BH92" i="3"/>
  <c r="N92" i="3"/>
  <c r="BX91" i="3"/>
  <c r="AB91" i="3"/>
  <c r="CJ90" i="3"/>
  <c r="L90" i="3"/>
  <c r="AB90" i="3"/>
  <c r="AR90" i="3"/>
  <c r="BH90" i="3"/>
  <c r="BX90" i="3"/>
  <c r="CN90" i="3"/>
  <c r="DD90" i="3"/>
  <c r="N91" i="3"/>
  <c r="AD91" i="3"/>
  <c r="AT91" i="3"/>
  <c r="BJ91" i="3"/>
  <c r="BZ91" i="3"/>
  <c r="CP91" i="3"/>
  <c r="DF91" i="3"/>
  <c r="P92" i="3"/>
  <c r="AF92" i="3"/>
  <c r="AV92" i="3"/>
  <c r="BL92" i="3"/>
  <c r="CB92" i="3"/>
  <c r="CR92" i="3"/>
  <c r="DH92" i="3"/>
  <c r="R93" i="3"/>
  <c r="N90" i="3"/>
  <c r="AD90" i="3"/>
  <c r="AT90" i="3"/>
  <c r="BJ90" i="3"/>
  <c r="BZ90" i="3"/>
  <c r="CP90" i="3"/>
  <c r="DF90" i="3"/>
  <c r="P91" i="3"/>
  <c r="AF91" i="3"/>
  <c r="AV91" i="3"/>
  <c r="BL91" i="3"/>
  <c r="CB91" i="3"/>
  <c r="CR91" i="3"/>
  <c r="DH91" i="3"/>
  <c r="R92" i="3"/>
  <c r="AH92" i="3"/>
  <c r="AX92" i="3"/>
  <c r="BN92" i="3"/>
  <c r="CD92" i="3"/>
  <c r="CT92" i="3"/>
  <c r="DJ92" i="3"/>
  <c r="T93" i="3"/>
  <c r="P90" i="3"/>
  <c r="AF90" i="3"/>
  <c r="AV90" i="3"/>
  <c r="BL90" i="3"/>
  <c r="CB90" i="3"/>
  <c r="CR90" i="3"/>
  <c r="DH90" i="3"/>
  <c r="R91" i="3"/>
  <c r="AH91" i="3"/>
  <c r="AX91" i="3"/>
  <c r="BN91" i="3"/>
  <c r="CD91" i="3"/>
  <c r="CT91" i="3"/>
  <c r="DJ91" i="3"/>
  <c r="T92" i="3"/>
  <c r="AJ92" i="3"/>
  <c r="AZ92" i="3"/>
  <c r="BP92" i="3"/>
  <c r="CF92" i="3"/>
  <c r="CV92" i="3"/>
  <c r="F93" i="3"/>
  <c r="V93" i="3"/>
  <c r="R90" i="3"/>
  <c r="AH90" i="3"/>
  <c r="AX90" i="3"/>
  <c r="BN90" i="3"/>
  <c r="CD90" i="3"/>
  <c r="CT90" i="3"/>
  <c r="DJ90" i="3"/>
  <c r="T91" i="3"/>
  <c r="AJ91" i="3"/>
  <c r="AZ91" i="3"/>
  <c r="BP91" i="3"/>
  <c r="CF91" i="3"/>
  <c r="CV91" i="3"/>
  <c r="F92" i="3"/>
  <c r="V92" i="3"/>
  <c r="AL92" i="3"/>
  <c r="BB92" i="3"/>
  <c r="BR92" i="3"/>
  <c r="CH92" i="3"/>
  <c r="CX92" i="3"/>
  <c r="H93" i="3"/>
  <c r="X93" i="3"/>
  <c r="V90" i="3"/>
  <c r="BB90" i="3"/>
  <c r="CH90" i="3"/>
  <c r="H91" i="3"/>
  <c r="AN91" i="3"/>
  <c r="BT91" i="3"/>
  <c r="CZ91" i="3"/>
  <c r="Z92" i="3"/>
  <c r="BF92" i="3"/>
  <c r="CL92" i="3"/>
  <c r="L93" i="3"/>
  <c r="AJ93" i="3"/>
  <c r="AZ93" i="3"/>
  <c r="BP93" i="3"/>
  <c r="CF93" i="3"/>
  <c r="CV93" i="3"/>
  <c r="F94" i="3"/>
  <c r="V94" i="3"/>
  <c r="AL94" i="3"/>
  <c r="BB94" i="3"/>
  <c r="BR94" i="3"/>
  <c r="CH94" i="3"/>
  <c r="CX94" i="3"/>
  <c r="H95" i="3"/>
  <c r="X95" i="3"/>
  <c r="AN95" i="3"/>
  <c r="BD95" i="3"/>
  <c r="BT95" i="3"/>
  <c r="CJ95" i="3"/>
  <c r="CZ95" i="3"/>
  <c r="J96" i="3"/>
  <c r="Z96" i="3"/>
  <c r="AP96" i="3"/>
  <c r="BF96" i="3"/>
  <c r="BV96" i="3"/>
  <c r="CL96" i="3"/>
  <c r="DB96" i="3"/>
  <c r="L97" i="3"/>
  <c r="AB97" i="3"/>
  <c r="AR97" i="3"/>
  <c r="BH97" i="3"/>
  <c r="BX97" i="3"/>
  <c r="CN97" i="3"/>
  <c r="DD97" i="3"/>
  <c r="N98" i="3"/>
  <c r="AD98" i="3"/>
  <c r="AT98" i="3"/>
  <c r="BJ98" i="3"/>
  <c r="BZ98" i="3"/>
  <c r="CP98" i="3"/>
  <c r="DF98" i="3"/>
  <c r="P99" i="3"/>
  <c r="AF99" i="3"/>
  <c r="AV99" i="3"/>
  <c r="BL99" i="3"/>
  <c r="CB99" i="3"/>
  <c r="CR99" i="3"/>
  <c r="DH99" i="3"/>
  <c r="D97" i="3"/>
  <c r="X90" i="3"/>
  <c r="Z90" i="3"/>
  <c r="F90" i="3"/>
  <c r="AL90" i="3"/>
  <c r="BR90" i="3"/>
  <c r="CX90" i="3"/>
  <c r="X91" i="3"/>
  <c r="BD91" i="3"/>
  <c r="CJ91" i="3"/>
  <c r="J92" i="3"/>
  <c r="AP92" i="3"/>
  <c r="BV92" i="3"/>
  <c r="DB92" i="3"/>
  <c r="AB93" i="3"/>
  <c r="AR93" i="3"/>
  <c r="BH93" i="3"/>
  <c r="BX93" i="3"/>
  <c r="CN93" i="3"/>
  <c r="DD93" i="3"/>
  <c r="N94" i="3"/>
  <c r="AD94" i="3"/>
  <c r="AT94" i="3"/>
  <c r="BJ94" i="3"/>
  <c r="BZ94" i="3"/>
  <c r="CP94" i="3"/>
  <c r="DF94" i="3"/>
  <c r="P95" i="3"/>
  <c r="AF95" i="3"/>
  <c r="AV95" i="3"/>
  <c r="BL95" i="3"/>
  <c r="CB95" i="3"/>
  <c r="CR95" i="3"/>
  <c r="DH95" i="3"/>
  <c r="R96" i="3"/>
  <c r="AH96" i="3"/>
  <c r="AX96" i="3"/>
  <c r="BN96" i="3"/>
  <c r="H90" i="3"/>
  <c r="AN90" i="3"/>
  <c r="BT90" i="3"/>
  <c r="CZ90" i="3"/>
  <c r="Z91" i="3"/>
  <c r="BF91" i="3"/>
  <c r="CL91" i="3"/>
  <c r="D92" i="3"/>
  <c r="CV99" i="3"/>
  <c r="CD99" i="3"/>
  <c r="BJ99" i="3"/>
  <c r="AR99" i="3"/>
  <c r="Z99" i="3"/>
  <c r="H99" i="3"/>
  <c r="CV98" i="3"/>
  <c r="CD98" i="3"/>
  <c r="BL98" i="3"/>
  <c r="AR98" i="3"/>
  <c r="Z98" i="3"/>
  <c r="H98" i="3"/>
  <c r="CV97" i="3"/>
  <c r="CD97" i="3"/>
  <c r="BL97" i="3"/>
  <c r="AT97" i="3"/>
  <c r="Z97" i="3"/>
  <c r="H97" i="3"/>
  <c r="CV96" i="3"/>
  <c r="CD96" i="3"/>
  <c r="BJ96" i="3"/>
  <c r="AN96" i="3"/>
  <c r="T96" i="3"/>
  <c r="DD95" i="3"/>
  <c r="CH95" i="3"/>
  <c r="BN95" i="3"/>
  <c r="AR95" i="3"/>
  <c r="V95" i="3"/>
  <c r="DH94" i="3"/>
  <c r="CL94" i="3"/>
  <c r="BP94" i="3"/>
  <c r="AV94" i="3"/>
  <c r="Z94" i="3"/>
  <c r="DJ93" i="3"/>
  <c r="CP93" i="3"/>
  <c r="BT93" i="3"/>
  <c r="AX93" i="3"/>
  <c r="AD93" i="3"/>
  <c r="CP92" i="3"/>
  <c r="BD92" i="3"/>
  <c r="L92" i="3"/>
  <c r="BV91" i="3"/>
  <c r="V91" i="3"/>
  <c r="CF90" i="3"/>
  <c r="T90" i="3"/>
  <c r="D90" i="3"/>
  <c r="D91" i="3"/>
  <c r="CT99" i="3"/>
  <c r="BZ99" i="3"/>
  <c r="BH99" i="3"/>
  <c r="AP99" i="3"/>
  <c r="X99" i="3"/>
  <c r="F99" i="3"/>
  <c r="CT98" i="3"/>
  <c r="CB98" i="3"/>
  <c r="BH98" i="3"/>
  <c r="AP98" i="3"/>
  <c r="X98" i="3"/>
  <c r="F98" i="3"/>
  <c r="CT97" i="3"/>
  <c r="CB97" i="3"/>
  <c r="BJ97" i="3"/>
  <c r="AP97" i="3"/>
  <c r="X97" i="3"/>
  <c r="F97" i="3"/>
  <c r="CT96" i="3"/>
  <c r="CB96" i="3"/>
  <c r="BH96" i="3"/>
  <c r="AL96" i="3"/>
  <c r="P96" i="3"/>
  <c r="DB95" i="3"/>
  <c r="CF95" i="3"/>
  <c r="BJ95" i="3"/>
  <c r="AP95" i="3"/>
  <c r="T95" i="3"/>
  <c r="DD94" i="3"/>
  <c r="CJ94" i="3"/>
  <c r="BN94" i="3"/>
  <c r="AR94" i="3"/>
  <c r="X94" i="3"/>
  <c r="DH93" i="3"/>
  <c r="CL93" i="3"/>
  <c r="BR93" i="3"/>
  <c r="AV93" i="3"/>
  <c r="Z93" i="3"/>
  <c r="CN92" i="3"/>
  <c r="AT92" i="3"/>
  <c r="H92" i="3"/>
  <c r="BR91" i="3"/>
  <c r="L91" i="3"/>
  <c r="BV90" i="3"/>
  <c r="J90" i="3"/>
  <c r="D99" i="3"/>
  <c r="DJ99" i="3"/>
  <c r="CP99" i="3"/>
  <c r="BX99" i="3"/>
  <c r="BF99" i="3"/>
  <c r="AN99" i="3"/>
  <c r="V99" i="3"/>
  <c r="DJ98" i="3"/>
  <c r="CR98" i="3"/>
  <c r="BX98" i="3"/>
  <c r="BF98" i="3"/>
  <c r="AN98" i="3"/>
  <c r="V98" i="3"/>
  <c r="DJ97" i="3"/>
  <c r="CR97" i="3"/>
  <c r="BZ97" i="3"/>
  <c r="BF97" i="3"/>
  <c r="AN97" i="3"/>
  <c r="V97" i="3"/>
  <c r="DJ96" i="3"/>
  <c r="CR96" i="3"/>
  <c r="BZ96" i="3"/>
  <c r="BD96" i="3"/>
  <c r="AJ96" i="3"/>
  <c r="N96" i="3"/>
  <c r="CX95" i="3"/>
  <c r="CD95" i="3"/>
  <c r="BH95" i="3"/>
  <c r="AL95" i="3"/>
  <c r="R95" i="3"/>
  <c r="DB94" i="3"/>
  <c r="CF94" i="3"/>
  <c r="BL94" i="3"/>
  <c r="AP94" i="3"/>
  <c r="T94" i="3"/>
  <c r="DF93" i="3"/>
  <c r="CJ93" i="3"/>
  <c r="BN93" i="3"/>
  <c r="AT93" i="3"/>
  <c r="P93" i="3"/>
  <c r="CJ92" i="3"/>
  <c r="AR92" i="3"/>
  <c r="DD91" i="3"/>
  <c r="BH91" i="3"/>
  <c r="J91" i="3"/>
  <c r="BP90" i="3"/>
  <c r="D98" i="3"/>
  <c r="DF99" i="3"/>
  <c r="CN99" i="3"/>
  <c r="BV99" i="3"/>
  <c r="BD99" i="3"/>
  <c r="AL99" i="3"/>
  <c r="T99" i="3"/>
  <c r="DH98" i="3"/>
  <c r="CN98" i="3"/>
  <c r="BV98" i="3"/>
  <c r="BD98" i="3"/>
  <c r="AL98" i="3"/>
  <c r="T98" i="3"/>
  <c r="DH97" i="3"/>
  <c r="CP97" i="3"/>
  <c r="BV97" i="3"/>
  <c r="BD97" i="3"/>
  <c r="AL97" i="3"/>
  <c r="T97" i="3"/>
  <c r="DH96" i="3"/>
  <c r="CP96" i="3"/>
  <c r="BX96" i="3"/>
  <c r="BB96" i="3"/>
  <c r="AF96" i="3"/>
  <c r="L96" i="3"/>
  <c r="CV95" i="3"/>
  <c r="BZ95" i="3"/>
  <c r="BF95" i="3"/>
  <c r="AJ95" i="3"/>
  <c r="N95" i="3"/>
  <c r="CZ94" i="3"/>
  <c r="CD94" i="3"/>
  <c r="BH94" i="3"/>
  <c r="AN94" i="3"/>
  <c r="R94" i="3"/>
  <c r="DB93" i="3"/>
  <c r="CH93" i="3"/>
  <c r="BL93" i="3"/>
  <c r="AP93" i="3"/>
  <c r="N93" i="3"/>
  <c r="BZ92" i="3"/>
  <c r="AN92" i="3"/>
  <c r="DB91" i="3"/>
  <c r="BB91" i="3"/>
  <c r="F91" i="3"/>
  <c r="BF90" i="3"/>
  <c r="CN79" i="3"/>
  <c r="AR79" i="3"/>
  <c r="CH78" i="3"/>
  <c r="J78" i="3"/>
  <c r="AV77" i="3"/>
  <c r="BN76" i="3"/>
  <c r="BZ75" i="3"/>
  <c r="DB74" i="3"/>
  <c r="DD73" i="3"/>
  <c r="CR72" i="3"/>
  <c r="D96" i="3"/>
  <c r="DD99" i="3"/>
  <c r="CL99" i="3"/>
  <c r="BT99" i="3"/>
  <c r="BB99" i="3"/>
  <c r="AJ99" i="3"/>
  <c r="R99" i="3"/>
  <c r="DD98" i="3"/>
  <c r="CL98" i="3"/>
  <c r="BT98" i="3"/>
  <c r="BB98" i="3"/>
  <c r="AJ98" i="3"/>
  <c r="R98" i="3"/>
  <c r="DF97" i="3"/>
  <c r="CL97" i="3"/>
  <c r="BT97" i="3"/>
  <c r="BB97" i="3"/>
  <c r="AJ97" i="3"/>
  <c r="R97" i="3"/>
  <c r="DF96" i="3"/>
  <c r="CN96" i="3"/>
  <c r="BT96" i="3"/>
  <c r="AZ96" i="3"/>
  <c r="AD96" i="3"/>
  <c r="H96" i="3"/>
  <c r="CT95" i="3"/>
  <c r="BX95" i="3"/>
  <c r="BB95" i="3"/>
  <c r="AH95" i="3"/>
  <c r="L95" i="3"/>
  <c r="CV94" i="3"/>
  <c r="CB94" i="3"/>
  <c r="BF94" i="3"/>
  <c r="AJ94" i="3"/>
  <c r="P94" i="3"/>
  <c r="CZ93" i="3"/>
  <c r="CD93" i="3"/>
  <c r="BJ93" i="3"/>
  <c r="AN93" i="3"/>
  <c r="J93" i="3"/>
  <c r="BX92" i="3"/>
  <c r="AD92" i="3"/>
  <c r="CX91" i="3"/>
  <c r="AR91" i="3"/>
  <c r="DB90" i="3"/>
  <c r="BD90" i="3"/>
  <c r="AL93" i="3"/>
  <c r="DF92" i="3"/>
  <c r="BT92" i="3"/>
  <c r="AB92" i="3"/>
  <c r="CN91" i="3"/>
  <c r="AP91" i="3"/>
  <c r="CV90" i="3"/>
  <c r="AZ90" i="3"/>
  <c r="DH71" i="3"/>
  <c r="DF68" i="3"/>
  <c r="CZ65" i="3"/>
  <c r="CP70" i="3"/>
  <c r="CJ67" i="3"/>
  <c r="CD67" i="3"/>
  <c r="BV70" i="3"/>
  <c r="BR65" i="3"/>
  <c r="BJ69" i="3"/>
  <c r="BD70" i="3"/>
  <c r="AZ65" i="3"/>
  <c r="AT63" i="3"/>
  <c r="AN70" i="3"/>
  <c r="AH67" i="3"/>
  <c r="AB68" i="3"/>
  <c r="CJ79" i="3"/>
  <c r="V79" i="3"/>
  <c r="BJ78" i="3"/>
  <c r="CR77" i="3"/>
  <c r="AF77" i="3"/>
  <c r="AX76" i="3"/>
  <c r="BP75" i="3"/>
  <c r="BT74" i="3"/>
  <c r="BP73" i="3"/>
  <c r="P72" i="3"/>
  <c r="D94" i="3"/>
  <c r="CZ99" i="3"/>
  <c r="CH99" i="3"/>
  <c r="BP99" i="3"/>
  <c r="AX99" i="3"/>
  <c r="AD99" i="3"/>
  <c r="L99" i="3"/>
  <c r="CZ98" i="3"/>
  <c r="CH98" i="3"/>
  <c r="BP98" i="3"/>
  <c r="AX98" i="3"/>
  <c r="AF98" i="3"/>
  <c r="L98" i="3"/>
  <c r="CZ97" i="3"/>
  <c r="CH97" i="3"/>
  <c r="BP97" i="3"/>
  <c r="AX97" i="3"/>
  <c r="AF97" i="3"/>
  <c r="N97" i="3"/>
  <c r="CZ96" i="3"/>
  <c r="CH96" i="3"/>
  <c r="BP96" i="3"/>
  <c r="AT96" i="3"/>
  <c r="X96" i="3"/>
  <c r="DJ95" i="3"/>
  <c r="CN95" i="3"/>
  <c r="BR95" i="3"/>
  <c r="AX95" i="3"/>
  <c r="AB95" i="3"/>
  <c r="F95" i="3"/>
  <c r="CR94" i="3"/>
  <c r="BV94" i="3"/>
  <c r="AZ94" i="3"/>
  <c r="AF94" i="3"/>
  <c r="J94" i="3"/>
  <c r="CT93" i="3"/>
  <c r="BZ93" i="3"/>
  <c r="BD93" i="3"/>
  <c r="AH93" i="3"/>
  <c r="DD92" i="3"/>
  <c r="BJ92" i="3"/>
  <c r="X92" i="3"/>
  <c r="CH91" i="3"/>
  <c r="AL91" i="3"/>
  <c r="CL90" i="3"/>
  <c r="AP90" i="3"/>
  <c r="D100" i="3"/>
  <c r="D101" i="3"/>
  <c r="CV109" i="3"/>
  <c r="CF109" i="3"/>
  <c r="BP109" i="3"/>
  <c r="AZ109" i="3"/>
  <c r="AJ109" i="3"/>
  <c r="T109" i="3"/>
  <c r="DJ108" i="3"/>
  <c r="CT108" i="3"/>
  <c r="CD108" i="3"/>
  <c r="BN108" i="3"/>
  <c r="AX108" i="3"/>
  <c r="AH108" i="3"/>
  <c r="R108" i="3"/>
  <c r="DH107" i="3"/>
  <c r="CR107" i="3"/>
  <c r="CB107" i="3"/>
  <c r="BL107" i="3"/>
  <c r="AV107" i="3"/>
  <c r="AF107" i="3"/>
  <c r="P107" i="3"/>
  <c r="DF106" i="3"/>
  <c r="CP106" i="3"/>
  <c r="BZ106" i="3"/>
  <c r="BJ106" i="3"/>
  <c r="AT106" i="3"/>
  <c r="AD106" i="3"/>
  <c r="N106" i="3"/>
  <c r="DD105" i="3"/>
  <c r="CN105" i="3"/>
  <c r="BX105" i="3"/>
  <c r="BH105" i="3"/>
  <c r="AR105" i="3"/>
  <c r="AB105" i="3"/>
  <c r="L105" i="3"/>
  <c r="DB104" i="3"/>
  <c r="CL104" i="3"/>
  <c r="BV104" i="3"/>
  <c r="BF104" i="3"/>
  <c r="AP104" i="3"/>
  <c r="Z104" i="3"/>
  <c r="J104" i="3"/>
  <c r="CZ103" i="3"/>
  <c r="CJ103" i="3"/>
  <c r="BT103" i="3"/>
  <c r="BD103" i="3"/>
  <c r="AN103" i="3"/>
  <c r="X103" i="3"/>
  <c r="H103" i="3"/>
  <c r="CX101" i="3"/>
  <c r="CH101" i="3"/>
  <c r="BR101" i="3"/>
  <c r="BB101" i="3"/>
  <c r="AL101" i="3"/>
  <c r="V101" i="3"/>
  <c r="F101" i="3"/>
  <c r="CV100" i="3"/>
  <c r="CF100" i="3"/>
  <c r="BP100" i="3"/>
  <c r="AZ100" i="3"/>
  <c r="AJ100" i="3"/>
  <c r="T100" i="3"/>
  <c r="D109" i="3"/>
  <c r="DJ109" i="3"/>
  <c r="CT109" i="3"/>
  <c r="CD109" i="3"/>
  <c r="BN109" i="3"/>
  <c r="AX109" i="3"/>
  <c r="AH109" i="3"/>
  <c r="R109" i="3"/>
  <c r="DH108" i="3"/>
  <c r="CR108" i="3"/>
  <c r="CB108" i="3"/>
  <c r="BL108" i="3"/>
  <c r="AV108" i="3"/>
  <c r="AF108" i="3"/>
  <c r="P108" i="3"/>
  <c r="DF107" i="3"/>
  <c r="CP107" i="3"/>
  <c r="BZ107" i="3"/>
  <c r="BJ107" i="3"/>
  <c r="AT107" i="3"/>
  <c r="AD107" i="3"/>
  <c r="N107" i="3"/>
  <c r="DD106" i="3"/>
  <c r="CN106" i="3"/>
  <c r="BX106" i="3"/>
  <c r="BH106" i="3"/>
  <c r="AR106" i="3"/>
  <c r="AB106" i="3"/>
  <c r="L106" i="3"/>
  <c r="DB105" i="3"/>
  <c r="CL105" i="3"/>
  <c r="BV105" i="3"/>
  <c r="BF105" i="3"/>
  <c r="AP105" i="3"/>
  <c r="Z105" i="3"/>
  <c r="J105" i="3"/>
  <c r="CZ104" i="3"/>
  <c r="CJ104" i="3"/>
  <c r="BT104" i="3"/>
  <c r="BD104" i="3"/>
  <c r="AN104" i="3"/>
  <c r="X104" i="3"/>
  <c r="H104" i="3"/>
  <c r="CX103" i="3"/>
  <c r="CH103" i="3"/>
  <c r="BR103" i="3"/>
  <c r="BB103" i="3"/>
  <c r="AL103" i="3"/>
  <c r="V103" i="3"/>
  <c r="F103" i="3"/>
  <c r="CV101" i="3"/>
  <c r="CF101" i="3"/>
  <c r="BP101" i="3"/>
  <c r="AZ101" i="3"/>
  <c r="AJ101" i="3"/>
  <c r="T101" i="3"/>
  <c r="DJ100" i="3"/>
  <c r="CT100" i="3"/>
  <c r="CD100" i="3"/>
  <c r="BN100" i="3"/>
  <c r="AX100" i="3"/>
  <c r="AH100" i="3"/>
  <c r="R100" i="3"/>
  <c r="D108" i="3"/>
  <c r="DH109" i="3"/>
  <c r="CR109" i="3"/>
  <c r="CB109" i="3"/>
  <c r="BL109" i="3"/>
  <c r="AV109" i="3"/>
  <c r="AF109" i="3"/>
  <c r="P109" i="3"/>
  <c r="DF108" i="3"/>
  <c r="CP108" i="3"/>
  <c r="BZ108" i="3"/>
  <c r="BJ108" i="3"/>
  <c r="AT108" i="3"/>
  <c r="AD108" i="3"/>
  <c r="N108" i="3"/>
  <c r="DD107" i="3"/>
  <c r="CN107" i="3"/>
  <c r="BX107" i="3"/>
  <c r="BH107" i="3"/>
  <c r="AR107" i="3"/>
  <c r="AB107" i="3"/>
  <c r="L107" i="3"/>
  <c r="DB106" i="3"/>
  <c r="CL106" i="3"/>
  <c r="BV106" i="3"/>
  <c r="BF106" i="3"/>
  <c r="AP106" i="3"/>
  <c r="Z106" i="3"/>
  <c r="J106" i="3"/>
  <c r="CZ105" i="3"/>
  <c r="CJ105" i="3"/>
  <c r="BT105" i="3"/>
  <c r="BD105" i="3"/>
  <c r="AN105" i="3"/>
  <c r="X105" i="3"/>
  <c r="H105" i="3"/>
  <c r="CX104" i="3"/>
  <c r="CH104" i="3"/>
  <c r="BR104" i="3"/>
  <c r="BB104" i="3"/>
  <c r="AL104" i="3"/>
  <c r="V104" i="3"/>
  <c r="F104" i="3"/>
  <c r="CV103" i="3"/>
  <c r="CF103" i="3"/>
  <c r="BP103" i="3"/>
  <c r="AZ103" i="3"/>
  <c r="AJ103" i="3"/>
  <c r="T103" i="3"/>
  <c r="DJ101" i="3"/>
  <c r="CT101" i="3"/>
  <c r="CD101" i="3"/>
  <c r="BN101" i="3"/>
  <c r="AX101" i="3"/>
  <c r="AH101" i="3"/>
  <c r="R101" i="3"/>
  <c r="DH100" i="3"/>
  <c r="CR100" i="3"/>
  <c r="CB100" i="3"/>
  <c r="BL100" i="3"/>
  <c r="AV100" i="3"/>
  <c r="AF100" i="3"/>
  <c r="P100" i="3"/>
  <c r="D107" i="3"/>
  <c r="DF109" i="3"/>
  <c r="CP109" i="3"/>
  <c r="BZ109" i="3"/>
  <c r="BJ109" i="3"/>
  <c r="AT109" i="3"/>
  <c r="AD109" i="3"/>
  <c r="N109" i="3"/>
  <c r="DD108" i="3"/>
  <c r="CN108" i="3"/>
  <c r="BX108" i="3"/>
  <c r="BH108" i="3"/>
  <c r="AR108" i="3"/>
  <c r="AB108" i="3"/>
  <c r="L108" i="3"/>
  <c r="DB107" i="3"/>
  <c r="CL107" i="3"/>
  <c r="BV107" i="3"/>
  <c r="BF107" i="3"/>
  <c r="AP107" i="3"/>
  <c r="Z107" i="3"/>
  <c r="J107" i="3"/>
  <c r="CZ106" i="3"/>
  <c r="CJ106" i="3"/>
  <c r="BT106" i="3"/>
  <c r="BD106" i="3"/>
  <c r="AN106" i="3"/>
  <c r="X106" i="3"/>
  <c r="H106" i="3"/>
  <c r="CX105" i="3"/>
  <c r="CH105" i="3"/>
  <c r="BR105" i="3"/>
  <c r="BB105" i="3"/>
  <c r="AL105" i="3"/>
  <c r="V105" i="3"/>
  <c r="F105" i="3"/>
  <c r="CV104" i="3"/>
  <c r="CF104" i="3"/>
  <c r="BP104" i="3"/>
  <c r="AZ104" i="3"/>
  <c r="AJ104" i="3"/>
  <c r="T104" i="3"/>
  <c r="DJ103" i="3"/>
  <c r="CT103" i="3"/>
  <c r="CD103" i="3"/>
  <c r="BN103" i="3"/>
  <c r="AX103" i="3"/>
  <c r="AH103" i="3"/>
  <c r="R103" i="3"/>
  <c r="DH101" i="3"/>
  <c r="CR101" i="3"/>
  <c r="CB101" i="3"/>
  <c r="BL101" i="3"/>
  <c r="AV101" i="3"/>
  <c r="AF101" i="3"/>
  <c r="P101" i="3"/>
  <c r="DF100" i="3"/>
  <c r="CP100" i="3"/>
  <c r="BZ100" i="3"/>
  <c r="BJ100" i="3"/>
  <c r="AT100" i="3"/>
  <c r="AD100" i="3"/>
  <c r="N100" i="3"/>
  <c r="D106" i="3"/>
  <c r="DD109" i="3"/>
  <c r="CN109" i="3"/>
  <c r="BX109" i="3"/>
  <c r="BH109" i="3"/>
  <c r="AR109" i="3"/>
  <c r="AB109" i="3"/>
  <c r="L109" i="3"/>
  <c r="DB108" i="3"/>
  <c r="CL108" i="3"/>
  <c r="BV108" i="3"/>
  <c r="BF108" i="3"/>
  <c r="AP108" i="3"/>
  <c r="Z108" i="3"/>
  <c r="J108" i="3"/>
  <c r="CZ107" i="3"/>
  <c r="CJ107" i="3"/>
  <c r="BT107" i="3"/>
  <c r="BD107" i="3"/>
  <c r="AN107" i="3"/>
  <c r="X107" i="3"/>
  <c r="H107" i="3"/>
  <c r="CX106" i="3"/>
  <c r="CH106" i="3"/>
  <c r="BR106" i="3"/>
  <c r="BB106" i="3"/>
  <c r="AL106" i="3"/>
  <c r="V106" i="3"/>
  <c r="F106" i="3"/>
  <c r="CV105" i="3"/>
  <c r="CF105" i="3"/>
  <c r="BP105" i="3"/>
  <c r="AZ105" i="3"/>
  <c r="AJ105" i="3"/>
  <c r="T105" i="3"/>
  <c r="DJ104" i="3"/>
  <c r="CT104" i="3"/>
  <c r="CD104" i="3"/>
  <c r="BN104" i="3"/>
  <c r="AX104" i="3"/>
  <c r="AH104" i="3"/>
  <c r="R104" i="3"/>
  <c r="DH103" i="3"/>
  <c r="CR103" i="3"/>
  <c r="CB103" i="3"/>
  <c r="BL103" i="3"/>
  <c r="AV103" i="3"/>
  <c r="AF103" i="3"/>
  <c r="P103" i="3"/>
  <c r="DF101" i="3"/>
  <c r="CP101" i="3"/>
  <c r="BZ101" i="3"/>
  <c r="BJ101" i="3"/>
  <c r="AT101" i="3"/>
  <c r="AD101" i="3"/>
  <c r="N101" i="3"/>
  <c r="DD100" i="3"/>
  <c r="CN100" i="3"/>
  <c r="BX100" i="3"/>
  <c r="BH100" i="3"/>
  <c r="AR100" i="3"/>
  <c r="AB100" i="3"/>
  <c r="L100" i="3"/>
  <c r="D105" i="3"/>
  <c r="DB109" i="3"/>
  <c r="CL109" i="3"/>
  <c r="BV109" i="3"/>
  <c r="BF109" i="3"/>
  <c r="AP109" i="3"/>
  <c r="Z109" i="3"/>
  <c r="J109" i="3"/>
  <c r="CZ108" i="3"/>
  <c r="CJ108" i="3"/>
  <c r="BT108" i="3"/>
  <c r="BD108" i="3"/>
  <c r="AN108" i="3"/>
  <c r="X108" i="3"/>
  <c r="H108" i="3"/>
  <c r="CX107" i="3"/>
  <c r="CH107" i="3"/>
  <c r="BR107" i="3"/>
  <c r="BB107" i="3"/>
  <c r="AL107" i="3"/>
  <c r="V107" i="3"/>
  <c r="F107" i="3"/>
  <c r="CV106" i="3"/>
  <c r="CF106" i="3"/>
  <c r="BP106" i="3"/>
  <c r="AZ106" i="3"/>
  <c r="AJ106" i="3"/>
  <c r="T106" i="3"/>
  <c r="DJ105" i="3"/>
  <c r="CT105" i="3"/>
  <c r="CD105" i="3"/>
  <c r="BN105" i="3"/>
  <c r="AX105" i="3"/>
  <c r="AH105" i="3"/>
  <c r="R105" i="3"/>
  <c r="DH104" i="3"/>
  <c r="CR104" i="3"/>
  <c r="CB104" i="3"/>
  <c r="BL104" i="3"/>
  <c r="AV104" i="3"/>
  <c r="AF104" i="3"/>
  <c r="P104" i="3"/>
  <c r="DF103" i="3"/>
  <c r="CP103" i="3"/>
  <c r="BZ103" i="3"/>
  <c r="BJ103" i="3"/>
  <c r="AT103" i="3"/>
  <c r="AD103" i="3"/>
  <c r="N103" i="3"/>
  <c r="DD101" i="3"/>
  <c r="CN101" i="3"/>
  <c r="BX101" i="3"/>
  <c r="BH101" i="3"/>
  <c r="AR101" i="3"/>
  <c r="AB101" i="3"/>
  <c r="L101" i="3"/>
  <c r="DB100" i="3"/>
  <c r="CL100" i="3"/>
  <c r="BV100" i="3"/>
  <c r="BF100" i="3"/>
  <c r="AP100" i="3"/>
  <c r="Z100" i="3"/>
  <c r="J100" i="3"/>
  <c r="D104" i="3"/>
  <c r="CZ109" i="3"/>
  <c r="CJ109" i="3"/>
  <c r="BT109" i="3"/>
  <c r="BD109" i="3"/>
  <c r="AN109" i="3"/>
  <c r="X109" i="3"/>
  <c r="H109" i="3"/>
  <c r="CX108" i="3"/>
  <c r="CH108" i="3"/>
  <c r="BR108" i="3"/>
  <c r="BB108" i="3"/>
  <c r="AL108" i="3"/>
  <c r="V108" i="3"/>
  <c r="F108" i="3"/>
  <c r="CV107" i="3"/>
  <c r="CF107" i="3"/>
  <c r="BP107" i="3"/>
  <c r="AZ107" i="3"/>
  <c r="AJ107" i="3"/>
  <c r="T107" i="3"/>
  <c r="DJ106" i="3"/>
  <c r="CT106" i="3"/>
  <c r="CD106" i="3"/>
  <c r="BN106" i="3"/>
  <c r="AX106" i="3"/>
  <c r="AH106" i="3"/>
  <c r="R106" i="3"/>
  <c r="DH105" i="3"/>
  <c r="CR105" i="3"/>
  <c r="CB105" i="3"/>
  <c r="BL105" i="3"/>
  <c r="AV105" i="3"/>
  <c r="AF105" i="3"/>
  <c r="P105" i="3"/>
  <c r="DF104" i="3"/>
  <c r="CP104" i="3"/>
  <c r="BZ104" i="3"/>
  <c r="BJ104" i="3"/>
  <c r="AT104" i="3"/>
  <c r="AD104" i="3"/>
  <c r="N104" i="3"/>
  <c r="DD103" i="3"/>
  <c r="CN103" i="3"/>
  <c r="BX103" i="3"/>
  <c r="BH103" i="3"/>
  <c r="AR103" i="3"/>
  <c r="AB103" i="3"/>
  <c r="L103" i="3"/>
  <c r="DB101" i="3"/>
  <c r="CL101" i="3"/>
  <c r="BV101" i="3"/>
  <c r="BF101" i="3"/>
  <c r="AP101" i="3"/>
  <c r="Z101" i="3"/>
  <c r="J101" i="3"/>
  <c r="CZ100" i="3"/>
  <c r="CJ100" i="3"/>
  <c r="BT100" i="3"/>
  <c r="BD100" i="3"/>
  <c r="AN100" i="3"/>
  <c r="X100" i="3"/>
  <c r="H100" i="3"/>
  <c r="D103" i="3"/>
  <c r="CX109" i="3"/>
  <c r="CH109" i="3"/>
  <c r="BR109" i="3"/>
  <c r="BB109" i="3"/>
  <c r="AL109" i="3"/>
  <c r="V109" i="3"/>
  <c r="F109" i="3"/>
  <c r="CV108" i="3"/>
  <c r="CF108" i="3"/>
  <c r="BP108" i="3"/>
  <c r="AZ108" i="3"/>
  <c r="AJ108" i="3"/>
  <c r="T108" i="3"/>
  <c r="DJ107" i="3"/>
  <c r="CT107" i="3"/>
  <c r="CD107" i="3"/>
  <c r="BN107" i="3"/>
  <c r="AX107" i="3"/>
  <c r="AH107" i="3"/>
  <c r="R107" i="3"/>
  <c r="DH106" i="3"/>
  <c r="CR106" i="3"/>
  <c r="CB106" i="3"/>
  <c r="BL106" i="3"/>
  <c r="AV106" i="3"/>
  <c r="AF106" i="3"/>
  <c r="P106" i="3"/>
  <c r="DF105" i="3"/>
  <c r="CP105" i="3"/>
  <c r="BZ105" i="3"/>
  <c r="BJ105" i="3"/>
  <c r="AT105" i="3"/>
  <c r="AD105" i="3"/>
  <c r="N105" i="3"/>
  <c r="DD104" i="3"/>
  <c r="CN104" i="3"/>
  <c r="BX104" i="3"/>
  <c r="BH104" i="3"/>
  <c r="AR104" i="3"/>
  <c r="AB104" i="3"/>
  <c r="L104" i="3"/>
  <c r="DB103" i="3"/>
  <c r="CL103" i="3"/>
  <c r="BV103" i="3"/>
  <c r="BF103" i="3"/>
  <c r="AP103" i="3"/>
  <c r="Z103" i="3"/>
  <c r="J103" i="3"/>
  <c r="CZ101" i="3"/>
  <c r="CJ101" i="3"/>
  <c r="BT101" i="3"/>
  <c r="BD101" i="3"/>
  <c r="AN101" i="3"/>
  <c r="X101" i="3"/>
  <c r="H101" i="3"/>
  <c r="CX100" i="3"/>
  <c r="CH100" i="3"/>
  <c r="BR100" i="3"/>
  <c r="BB100" i="3"/>
  <c r="AL100" i="3"/>
  <c r="V100" i="3"/>
  <c r="CZ89" i="3"/>
  <c r="T89" i="3"/>
  <c r="AP88" i="3"/>
  <c r="BP86" i="3"/>
  <c r="CP85" i="3"/>
  <c r="DB84" i="3"/>
  <c r="DF83" i="3"/>
  <c r="CZ82" i="3"/>
  <c r="CH81" i="3"/>
  <c r="BP80" i="3"/>
  <c r="CF89" i="3"/>
  <c r="DB88" i="3"/>
  <c r="V88" i="3"/>
  <c r="AV86" i="3"/>
  <c r="BP85" i="3"/>
  <c r="BZ84" i="3"/>
  <c r="CJ83" i="3"/>
  <c r="BT82" i="3"/>
  <c r="BB81" i="3"/>
  <c r="AJ80" i="3"/>
  <c r="BR89" i="3"/>
  <c r="CR88" i="3"/>
  <c r="H88" i="3"/>
  <c r="AH86" i="3"/>
  <c r="AZ85" i="3"/>
  <c r="BJ84" i="3"/>
  <c r="BT83" i="3"/>
  <c r="BB82" i="3"/>
  <c r="AJ81" i="3"/>
  <c r="F80" i="3"/>
  <c r="BN89" i="3"/>
  <c r="CJ88" i="3"/>
  <c r="DJ86" i="3"/>
  <c r="AD86" i="3"/>
  <c r="AV85" i="3"/>
  <c r="BF84" i="3"/>
  <c r="BH83" i="3"/>
  <c r="AP82" i="3"/>
  <c r="X81" i="3"/>
  <c r="BH89" i="3"/>
  <c r="CH88" i="3"/>
  <c r="DH86" i="3"/>
  <c r="X86" i="3"/>
  <c r="AT85" i="3"/>
  <c r="AX84" i="3"/>
  <c r="BF83" i="3"/>
  <c r="AN82" i="3"/>
  <c r="V81" i="3"/>
  <c r="D70" i="3"/>
  <c r="H63" i="3"/>
  <c r="J70" i="3"/>
  <c r="N68" i="3"/>
  <c r="R66" i="3"/>
  <c r="V64" i="3"/>
  <c r="X71" i="3"/>
  <c r="AB69" i="3"/>
  <c r="AF67" i="3"/>
  <c r="AJ65" i="3"/>
  <c r="AN63" i="3"/>
  <c r="AP70" i="3"/>
  <c r="AT68" i="3"/>
  <c r="AX66" i="3"/>
  <c r="BB64" i="3"/>
  <c r="BD71" i="3"/>
  <c r="BH69" i="3"/>
  <c r="BL67" i="3"/>
  <c r="BP66" i="3"/>
  <c r="BT67" i="3"/>
  <c r="BX67" i="3"/>
  <c r="CB67" i="3"/>
  <c r="CF67" i="3"/>
  <c r="CJ68" i="3"/>
  <c r="CN68" i="3"/>
  <c r="CR71" i="3"/>
  <c r="CX65" i="3"/>
  <c r="DB68" i="3"/>
  <c r="DH67" i="3"/>
  <c r="DB79" i="3"/>
  <c r="BV79" i="3"/>
  <c r="AP79" i="3"/>
  <c r="F79" i="3"/>
  <c r="CB78" i="3"/>
  <c r="AP78" i="3"/>
  <c r="DJ77" i="3"/>
  <c r="BR77" i="3"/>
  <c r="AD77" i="3"/>
  <c r="CP76" i="3"/>
  <c r="AL76" i="3"/>
  <c r="CT75" i="3"/>
  <c r="AV75" i="3"/>
  <c r="CZ74" i="3"/>
  <c r="AV74" i="3"/>
  <c r="CP73" i="3"/>
  <c r="AF73" i="3"/>
  <c r="BB72" i="3"/>
  <c r="D85" i="3"/>
  <c r="AN89" i="3"/>
  <c r="BN88" i="3"/>
  <c r="CJ86" i="3"/>
  <c r="DJ85" i="3"/>
  <c r="R85" i="3"/>
  <c r="AB84" i="3"/>
  <c r="Z83" i="3"/>
  <c r="H82" i="3"/>
  <c r="CV80" i="3"/>
  <c r="AL49" i="3"/>
  <c r="D69" i="3"/>
  <c r="H64" i="3"/>
  <c r="J71" i="3"/>
  <c r="N69" i="3"/>
  <c r="R67" i="3"/>
  <c r="V65" i="3"/>
  <c r="Z63" i="3"/>
  <c r="AB70" i="3"/>
  <c r="AF68" i="3"/>
  <c r="AJ66" i="3"/>
  <c r="AN64" i="3"/>
  <c r="AP71" i="3"/>
  <c r="AT69" i="3"/>
  <c r="AX67" i="3"/>
  <c r="BB65" i="3"/>
  <c r="BF63" i="3"/>
  <c r="BH70" i="3"/>
  <c r="BL68" i="3"/>
  <c r="BP67" i="3"/>
  <c r="BT68" i="3"/>
  <c r="BX68" i="3"/>
  <c r="CB68" i="3"/>
  <c r="CF69" i="3"/>
  <c r="CJ69" i="3"/>
  <c r="CN69" i="3"/>
  <c r="CT63" i="3"/>
  <c r="CX66" i="3"/>
  <c r="DB70" i="3"/>
  <c r="DH69" i="3"/>
  <c r="D79" i="3"/>
  <c r="CZ79" i="3"/>
  <c r="BT79" i="3"/>
  <c r="AN79" i="3"/>
  <c r="DJ78" i="3"/>
  <c r="BZ78" i="3"/>
  <c r="AN78" i="3"/>
  <c r="DH77" i="3"/>
  <c r="BP77" i="3"/>
  <c r="X77" i="3"/>
  <c r="CH76" i="3"/>
  <c r="AJ76" i="3"/>
  <c r="CR75" i="3"/>
  <c r="AT75" i="3"/>
  <c r="CX74" i="3"/>
  <c r="AL74" i="3"/>
  <c r="CN73" i="3"/>
  <c r="AD73" i="3"/>
  <c r="AZ72" i="3"/>
  <c r="DJ89" i="3"/>
  <c r="Z89" i="3"/>
  <c r="AZ88" i="3"/>
  <c r="BZ86" i="3"/>
  <c r="CV85" i="3"/>
  <c r="DH84" i="3"/>
  <c r="L84" i="3"/>
  <c r="H83" i="3"/>
  <c r="CV81" i="3"/>
  <c r="CD80" i="3"/>
  <c r="AJ49" i="3"/>
  <c r="D67" i="3"/>
  <c r="H66" i="3"/>
  <c r="L64" i="3"/>
  <c r="N71" i="3"/>
  <c r="R69" i="3"/>
  <c r="V67" i="3"/>
  <c r="Z65" i="3"/>
  <c r="AD63" i="3"/>
  <c r="AF70" i="3"/>
  <c r="AJ68" i="3"/>
  <c r="AN66" i="3"/>
  <c r="AR64" i="3"/>
  <c r="AT71" i="3"/>
  <c r="AX69" i="3"/>
  <c r="BB67" i="3"/>
  <c r="BF65" i="3"/>
  <c r="BJ63" i="3"/>
  <c r="BL70" i="3"/>
  <c r="BP70" i="3"/>
  <c r="BT70" i="3"/>
  <c r="BX70" i="3"/>
  <c r="CB71" i="3"/>
  <c r="CF71" i="3"/>
  <c r="CJ71" i="3"/>
  <c r="CN71" i="3"/>
  <c r="CT66" i="3"/>
  <c r="CX69" i="3"/>
  <c r="DD65" i="3"/>
  <c r="DJ63" i="3"/>
  <c r="D77" i="3"/>
  <c r="CR79" i="3"/>
  <c r="BL79" i="3"/>
  <c r="AF79" i="3"/>
  <c r="CZ78" i="3"/>
  <c r="BP78" i="3"/>
  <c r="AF78" i="3"/>
  <c r="CV77" i="3"/>
  <c r="BD77" i="3"/>
  <c r="P77" i="3"/>
  <c r="BZ76" i="3"/>
  <c r="V76" i="3"/>
  <c r="CD75" i="3"/>
  <c r="AF75" i="3"/>
  <c r="CH74" i="3"/>
  <c r="AD74" i="3"/>
  <c r="BX73" i="3"/>
  <c r="F73" i="3"/>
  <c r="AF72" i="3"/>
  <c r="DB89" i="3"/>
  <c r="V89" i="3"/>
  <c r="AV88" i="3"/>
  <c r="BR86" i="3"/>
  <c r="CR85" i="3"/>
  <c r="DD84" i="3"/>
  <c r="DH83" i="3"/>
  <c r="DB82" i="3"/>
  <c r="CJ81" i="3"/>
  <c r="BR80" i="3"/>
  <c r="D68" i="3"/>
  <c r="F66" i="3"/>
  <c r="H65" i="3"/>
  <c r="J64" i="3"/>
  <c r="L63" i="3"/>
  <c r="L71" i="3"/>
  <c r="N70" i="3"/>
  <c r="P69" i="3"/>
  <c r="R68" i="3"/>
  <c r="T67" i="3"/>
  <c r="V66" i="3"/>
  <c r="X65" i="3"/>
  <c r="Z64" i="3"/>
  <c r="AB63" i="3"/>
  <c r="AB71" i="3"/>
  <c r="AD70" i="3"/>
  <c r="AF69" i="3"/>
  <c r="AH68" i="3"/>
  <c r="AJ67" i="3"/>
  <c r="AL66" i="3"/>
  <c r="AN65" i="3"/>
  <c r="AP64" i="3"/>
  <c r="AR63" i="3"/>
  <c r="AR71" i="3"/>
  <c r="AT70" i="3"/>
  <c r="AV69" i="3"/>
  <c r="AX68" i="3"/>
  <c r="AZ67" i="3"/>
  <c r="BB66" i="3"/>
  <c r="BD65" i="3"/>
  <c r="BF64" i="3"/>
  <c r="BH63" i="3"/>
  <c r="BH71" i="3"/>
  <c r="BJ70" i="3"/>
  <c r="BL69" i="3"/>
  <c r="BN68" i="3"/>
  <c r="BP69" i="3"/>
  <c r="BR69" i="3"/>
  <c r="BT69" i="3"/>
  <c r="BV69" i="3"/>
  <c r="BX69" i="3"/>
  <c r="BZ69" i="3"/>
  <c r="CB69" i="3"/>
  <c r="CD70" i="3"/>
  <c r="CF70" i="3"/>
  <c r="CH70" i="3"/>
  <c r="CJ70" i="3"/>
  <c r="CL70" i="3"/>
  <c r="CN70" i="3"/>
  <c r="CR63" i="3"/>
  <c r="CT64" i="3"/>
  <c r="CV66" i="3"/>
  <c r="CX68" i="3"/>
  <c r="CZ69" i="3"/>
  <c r="DD63" i="3"/>
  <c r="DF66" i="3"/>
  <c r="DJ66" i="3"/>
  <c r="DJ68" i="3"/>
  <c r="DH68" i="3"/>
  <c r="DF69" i="3"/>
  <c r="DD70" i="3"/>
  <c r="DB71" i="3"/>
  <c r="DJ65" i="3"/>
  <c r="DH66" i="3"/>
  <c r="DF67" i="3"/>
  <c r="DD68" i="3"/>
  <c r="DB69" i="3"/>
  <c r="CZ70" i="3"/>
  <c r="CX71" i="3"/>
  <c r="CX63" i="3"/>
  <c r="CV64" i="3"/>
  <c r="CT65" i="3"/>
  <c r="CR66" i="3"/>
  <c r="CP67" i="3"/>
  <c r="DJ70" i="3"/>
  <c r="DH70" i="3"/>
  <c r="DF71" i="3"/>
  <c r="DF63" i="3"/>
  <c r="DD64" i="3"/>
  <c r="DB65" i="3"/>
  <c r="CZ66" i="3"/>
  <c r="CX67" i="3"/>
  <c r="CV68" i="3"/>
  <c r="CT69" i="3"/>
  <c r="CR70" i="3"/>
  <c r="CP71" i="3"/>
  <c r="CP63" i="3"/>
  <c r="CN64" i="3"/>
  <c r="CL65" i="3"/>
  <c r="CJ66" i="3"/>
  <c r="CH67" i="3"/>
  <c r="CF68" i="3"/>
  <c r="CD69" i="3"/>
  <c r="CB70" i="3"/>
  <c r="BZ71" i="3"/>
  <c r="BZ63" i="3"/>
  <c r="BX64" i="3"/>
  <c r="BV65" i="3"/>
  <c r="BT66" i="3"/>
  <c r="BR67" i="3"/>
  <c r="BP68" i="3"/>
  <c r="BN69" i="3"/>
  <c r="D66" i="3"/>
  <c r="F68" i="3"/>
  <c r="H67" i="3"/>
  <c r="J66" i="3"/>
  <c r="L65" i="3"/>
  <c r="N64" i="3"/>
  <c r="P63" i="3"/>
  <c r="P71" i="3"/>
  <c r="R70" i="3"/>
  <c r="T69" i="3"/>
  <c r="V68" i="3"/>
  <c r="X67" i="3"/>
  <c r="Z66" i="3"/>
  <c r="AB65" i="3"/>
  <c r="AD64" i="3"/>
  <c r="AF63" i="3"/>
  <c r="AF71" i="3"/>
  <c r="AH70" i="3"/>
  <c r="AJ69" i="3"/>
  <c r="AL68" i="3"/>
  <c r="AN67" i="3"/>
  <c r="AP66" i="3"/>
  <c r="AR65" i="3"/>
  <c r="AT64" i="3"/>
  <c r="AV63" i="3"/>
  <c r="AV71" i="3"/>
  <c r="AX70" i="3"/>
  <c r="AZ69" i="3"/>
  <c r="BB68" i="3"/>
  <c r="BD67" i="3"/>
  <c r="BF66" i="3"/>
  <c r="BH65" i="3"/>
  <c r="BJ64" i="3"/>
  <c r="BL63" i="3"/>
  <c r="BL71" i="3"/>
  <c r="BN71" i="3"/>
  <c r="BP71" i="3"/>
  <c r="BR71" i="3"/>
  <c r="BT71" i="3"/>
  <c r="BV71" i="3"/>
  <c r="BX71" i="3"/>
  <c r="CB63" i="3"/>
  <c r="CD63" i="3"/>
  <c r="CF63" i="3"/>
  <c r="CH63" i="3"/>
  <c r="CJ63" i="3"/>
  <c r="CL63" i="3"/>
  <c r="CN63" i="3"/>
  <c r="CP64" i="3"/>
  <c r="CR65" i="3"/>
  <c r="CT67" i="3"/>
  <c r="CV69" i="3"/>
  <c r="CX70" i="3"/>
  <c r="DB63" i="3"/>
  <c r="DD66" i="3"/>
  <c r="DF70" i="3"/>
  <c r="DJ64" i="3"/>
  <c r="D65" i="3"/>
  <c r="J67" i="3"/>
  <c r="N65" i="3"/>
  <c r="P64" i="3"/>
  <c r="R71" i="3"/>
  <c r="V69" i="3"/>
  <c r="Z67" i="3"/>
  <c r="AB66" i="3"/>
  <c r="AF64" i="3"/>
  <c r="AH71" i="3"/>
  <c r="AL69" i="3"/>
  <c r="AP67" i="3"/>
  <c r="AR66" i="3"/>
  <c r="AV64" i="3"/>
  <c r="AX63" i="3"/>
  <c r="AX71" i="3"/>
  <c r="BB69" i="3"/>
  <c r="BD68" i="3"/>
  <c r="BF67" i="3"/>
  <c r="BH66" i="3"/>
  <c r="BJ65" i="3"/>
  <c r="BL64" i="3"/>
  <c r="BN63" i="3"/>
  <c r="BP63" i="3"/>
  <c r="BR63" i="3"/>
  <c r="BT63" i="3"/>
  <c r="BV63" i="3"/>
  <c r="BX63" i="3"/>
  <c r="BZ64" i="3"/>
  <c r="CB64" i="3"/>
  <c r="CD64" i="3"/>
  <c r="CF64" i="3"/>
  <c r="CH64" i="3"/>
  <c r="CJ64" i="3"/>
  <c r="CL64" i="3"/>
  <c r="CN65" i="3"/>
  <c r="CP65" i="3"/>
  <c r="CR67" i="3"/>
  <c r="CT68" i="3"/>
  <c r="CV70" i="3"/>
  <c r="CZ63" i="3"/>
  <c r="DB64" i="3"/>
  <c r="DD67" i="3"/>
  <c r="DH63" i="3"/>
  <c r="DJ67" i="3"/>
  <c r="F69" i="3"/>
  <c r="H68" i="3"/>
  <c r="L66" i="3"/>
  <c r="R63" i="3"/>
  <c r="T70" i="3"/>
  <c r="X68" i="3"/>
  <c r="AD65" i="3"/>
  <c r="AH63" i="3"/>
  <c r="AJ70" i="3"/>
  <c r="AN68" i="3"/>
  <c r="AT65" i="3"/>
  <c r="AZ70" i="3"/>
  <c r="D63" i="3"/>
  <c r="D64" i="3"/>
  <c r="F70" i="3"/>
  <c r="H69" i="3"/>
  <c r="J68" i="3"/>
  <c r="L67" i="3"/>
  <c r="N66" i="3"/>
  <c r="P65" i="3"/>
  <c r="R64" i="3"/>
  <c r="T63" i="3"/>
  <c r="T71" i="3"/>
  <c r="V70" i="3"/>
  <c r="X69" i="3"/>
  <c r="Z68" i="3"/>
  <c r="AB67" i="3"/>
  <c r="AD66" i="3"/>
  <c r="AF65" i="3"/>
  <c r="AH64" i="3"/>
  <c r="AJ63" i="3"/>
  <c r="AJ71" i="3"/>
  <c r="AL70" i="3"/>
  <c r="AN69" i="3"/>
  <c r="AP68" i="3"/>
  <c r="AR67" i="3"/>
  <c r="AT66" i="3"/>
  <c r="AV65" i="3"/>
  <c r="AX64" i="3"/>
  <c r="AZ63" i="3"/>
  <c r="AZ71" i="3"/>
  <c r="BB70" i="3"/>
  <c r="BD69" i="3"/>
  <c r="BF68" i="3"/>
  <c r="BH67" i="3"/>
  <c r="BJ66" i="3"/>
  <c r="BL65" i="3"/>
  <c r="BN64" i="3"/>
  <c r="BP64" i="3"/>
  <c r="BR64" i="3"/>
  <c r="BT64" i="3"/>
  <c r="BV64" i="3"/>
  <c r="BX65" i="3"/>
  <c r="BZ65" i="3"/>
  <c r="CB65" i="3"/>
  <c r="CD65" i="3"/>
  <c r="CF65" i="3"/>
  <c r="CH65" i="3"/>
  <c r="CJ65" i="3"/>
  <c r="CL66" i="3"/>
  <c r="CN66" i="3"/>
  <c r="CP66" i="3"/>
  <c r="CR68" i="3"/>
  <c r="CT70" i="3"/>
  <c r="CV71" i="3"/>
  <c r="CZ64" i="3"/>
  <c r="DB66" i="3"/>
  <c r="DD69" i="3"/>
  <c r="DH64" i="3"/>
  <c r="DJ69" i="3"/>
  <c r="D78" i="3"/>
  <c r="DF79" i="3"/>
  <c r="CP79" i="3"/>
  <c r="BZ79" i="3"/>
  <c r="BJ79" i="3"/>
  <c r="AT79" i="3"/>
  <c r="AB79" i="3"/>
  <c r="J79" i="3"/>
  <c r="CX78" i="3"/>
  <c r="CF78" i="3"/>
  <c r="BN78" i="3"/>
  <c r="AV78" i="3"/>
  <c r="AD78" i="3"/>
  <c r="H78" i="3"/>
  <c r="CT77" i="3"/>
  <c r="BZ77" i="3"/>
  <c r="BB77" i="3"/>
  <c r="AH77" i="3"/>
  <c r="N77" i="3"/>
  <c r="CT76" i="3"/>
  <c r="BR76" i="3"/>
  <c r="AV76" i="3"/>
  <c r="T76" i="3"/>
  <c r="DD75" i="3"/>
  <c r="CB75" i="3"/>
  <c r="AZ75" i="3"/>
  <c r="AD75" i="3"/>
  <c r="DF74" i="3"/>
  <c r="CF74" i="3"/>
  <c r="AZ74" i="3"/>
  <c r="T74" i="3"/>
  <c r="CZ73" i="3"/>
  <c r="BT73" i="3"/>
  <c r="AL73" i="3"/>
  <c r="DD72" i="3"/>
  <c r="BL72" i="3"/>
  <c r="T72" i="3"/>
  <c r="D84" i="3"/>
  <c r="CD89" i="3"/>
  <c r="AL89" i="3"/>
  <c r="CZ88" i="3"/>
  <c r="BL88" i="3"/>
  <c r="T88" i="3"/>
  <c r="CH86" i="3"/>
  <c r="AT86" i="3"/>
  <c r="DH85" i="3"/>
  <c r="BN85" i="3"/>
  <c r="P85" i="3"/>
  <c r="BX84" i="3"/>
  <c r="Z84" i="3"/>
  <c r="CB83" i="3"/>
  <c r="X83" i="3"/>
  <c r="BR82" i="3"/>
  <c r="F82" i="3"/>
  <c r="AZ81" i="3"/>
  <c r="CT80" i="3"/>
  <c r="R80" i="3"/>
  <c r="D74" i="3"/>
  <c r="CX79" i="3"/>
  <c r="CH79" i="3"/>
  <c r="BR79" i="3"/>
  <c r="BB79" i="3"/>
  <c r="AL79" i="3"/>
  <c r="T79" i="3"/>
  <c r="DH78" i="3"/>
  <c r="CP78" i="3"/>
  <c r="BV78" i="3"/>
  <c r="BD78" i="3"/>
  <c r="AL78" i="3"/>
  <c r="T78" i="3"/>
  <c r="DF77" i="3"/>
  <c r="CH77" i="3"/>
  <c r="BN77" i="3"/>
  <c r="AT77" i="3"/>
  <c r="V77" i="3"/>
  <c r="DH76" i="3"/>
  <c r="CF76" i="3"/>
  <c r="BJ76" i="3"/>
  <c r="AH76" i="3"/>
  <c r="F76" i="3"/>
  <c r="CP75" i="3"/>
  <c r="BN75" i="3"/>
  <c r="AR75" i="3"/>
  <c r="P75" i="3"/>
  <c r="CP74" i="3"/>
  <c r="BP74" i="3"/>
  <c r="AJ74" i="3"/>
  <c r="J74" i="3"/>
  <c r="CJ73" i="3"/>
  <c r="BD73" i="3"/>
  <c r="R73" i="3"/>
  <c r="CF72" i="3"/>
  <c r="AR72" i="3"/>
  <c r="CX89" i="3"/>
  <c r="BF89" i="3"/>
  <c r="R89" i="3"/>
  <c r="CF88" i="3"/>
  <c r="AN88" i="3"/>
  <c r="DF86" i="3"/>
  <c r="BN86" i="3"/>
  <c r="V86" i="3"/>
  <c r="CN85" i="3"/>
  <c r="AR85" i="3"/>
  <c r="CT84" i="3"/>
  <c r="AV84" i="3"/>
  <c r="DD83" i="3"/>
  <c r="BD83" i="3"/>
  <c r="CX82" i="3"/>
  <c r="AL82" i="3"/>
  <c r="CF81" i="3"/>
  <c r="T81" i="3"/>
  <c r="CV79" i="3"/>
  <c r="CF79" i="3"/>
  <c r="BP79" i="3"/>
  <c r="AZ79" i="3"/>
  <c r="AJ79" i="3"/>
  <c r="R79" i="3"/>
  <c r="DF78" i="3"/>
  <c r="CL78" i="3"/>
  <c r="BT78" i="3"/>
  <c r="BB78" i="3"/>
  <c r="AJ78" i="3"/>
  <c r="R78" i="3"/>
  <c r="CZ77" i="3"/>
  <c r="CF77" i="3"/>
  <c r="BL77" i="3"/>
  <c r="AN77" i="3"/>
  <c r="T77" i="3"/>
  <c r="DF76" i="3"/>
  <c r="CD76" i="3"/>
  <c r="BB76" i="3"/>
  <c r="AF76" i="3"/>
  <c r="DJ75" i="3"/>
  <c r="CN75" i="3"/>
  <c r="BL75" i="3"/>
  <c r="AJ75" i="3"/>
  <c r="L75" i="3"/>
  <c r="CL74" i="3"/>
  <c r="BN74" i="3"/>
  <c r="AH74" i="3"/>
  <c r="DH73" i="3"/>
  <c r="CH73" i="3"/>
  <c r="AZ73" i="3"/>
  <c r="N73" i="3"/>
  <c r="CB72" i="3"/>
  <c r="L80" i="3"/>
  <c r="AB80" i="3"/>
  <c r="AR80" i="3"/>
  <c r="BH80" i="3"/>
  <c r="BX80" i="3"/>
  <c r="CN80" i="3"/>
  <c r="DD80" i="3"/>
  <c r="N81" i="3"/>
  <c r="AD81" i="3"/>
  <c r="AT81" i="3"/>
  <c r="BJ81" i="3"/>
  <c r="BZ81" i="3"/>
  <c r="CP81" i="3"/>
  <c r="DF81" i="3"/>
  <c r="P82" i="3"/>
  <c r="AF82" i="3"/>
  <c r="AV82" i="3"/>
  <c r="BL82" i="3"/>
  <c r="CB82" i="3"/>
  <c r="CR82" i="3"/>
  <c r="DH82" i="3"/>
  <c r="R83" i="3"/>
  <c r="AH83" i="3"/>
  <c r="AX83" i="3"/>
  <c r="BN83" i="3"/>
  <c r="CD83" i="3"/>
  <c r="CT83" i="3"/>
  <c r="DJ83" i="3"/>
  <c r="T84" i="3"/>
  <c r="AJ84" i="3"/>
  <c r="AZ84" i="3"/>
  <c r="BP84" i="3"/>
  <c r="CF84" i="3"/>
  <c r="CV84" i="3"/>
  <c r="F85" i="3"/>
  <c r="V85" i="3"/>
  <c r="AL85" i="3"/>
  <c r="BB85" i="3"/>
  <c r="BR85" i="3"/>
  <c r="N80" i="3"/>
  <c r="AD80" i="3"/>
  <c r="AT80" i="3"/>
  <c r="BJ80" i="3"/>
  <c r="BZ80" i="3"/>
  <c r="CP80" i="3"/>
  <c r="DF80" i="3"/>
  <c r="P81" i="3"/>
  <c r="AF81" i="3"/>
  <c r="AV81" i="3"/>
  <c r="BL81" i="3"/>
  <c r="CB81" i="3"/>
  <c r="CR81" i="3"/>
  <c r="DH81" i="3"/>
  <c r="R82" i="3"/>
  <c r="AH82" i="3"/>
  <c r="AX82" i="3"/>
  <c r="BN82" i="3"/>
  <c r="CD82" i="3"/>
  <c r="CT82" i="3"/>
  <c r="DJ82" i="3"/>
  <c r="T83" i="3"/>
  <c r="AJ83" i="3"/>
  <c r="AZ83" i="3"/>
  <c r="BP83" i="3"/>
  <c r="CF83" i="3"/>
  <c r="CV83" i="3"/>
  <c r="F84" i="3"/>
  <c r="V84" i="3"/>
  <c r="AL84" i="3"/>
  <c r="BB84" i="3"/>
  <c r="BR84" i="3"/>
  <c r="CH84" i="3"/>
  <c r="CX84" i="3"/>
  <c r="H85" i="3"/>
  <c r="X85" i="3"/>
  <c r="AN85" i="3"/>
  <c r="BD85" i="3"/>
  <c r="BT85" i="3"/>
  <c r="CJ85" i="3"/>
  <c r="CZ85" i="3"/>
  <c r="J86" i="3"/>
  <c r="Z86" i="3"/>
  <c r="AP86" i="3"/>
  <c r="BF86" i="3"/>
  <c r="BV86" i="3"/>
  <c r="CL86" i="3"/>
  <c r="DB86" i="3"/>
  <c r="L88" i="3"/>
  <c r="AB88" i="3"/>
  <c r="AR88" i="3"/>
  <c r="BH88" i="3"/>
  <c r="BX88" i="3"/>
  <c r="CN88" i="3"/>
  <c r="DD88" i="3"/>
  <c r="N89" i="3"/>
  <c r="AD89" i="3"/>
  <c r="AT89" i="3"/>
  <c r="BJ89" i="3"/>
  <c r="BZ89" i="3"/>
  <c r="CP89" i="3"/>
  <c r="DF89" i="3"/>
  <c r="D86" i="3"/>
  <c r="P80" i="3"/>
  <c r="AF80" i="3"/>
  <c r="AV80" i="3"/>
  <c r="BL80" i="3"/>
  <c r="CB80" i="3"/>
  <c r="CR80" i="3"/>
  <c r="DH80" i="3"/>
  <c r="R81" i="3"/>
  <c r="AH81" i="3"/>
  <c r="AX81" i="3"/>
  <c r="BN81" i="3"/>
  <c r="CD81" i="3"/>
  <c r="CT81" i="3"/>
  <c r="DJ81" i="3"/>
  <c r="T82" i="3"/>
  <c r="AJ82" i="3"/>
  <c r="AZ82" i="3"/>
  <c r="BP82" i="3"/>
  <c r="CF82" i="3"/>
  <c r="CV82" i="3"/>
  <c r="F83" i="3"/>
  <c r="V83" i="3"/>
  <c r="AL83" i="3"/>
  <c r="BB83" i="3"/>
  <c r="BR83" i="3"/>
  <c r="CH83" i="3"/>
  <c r="CX83" i="3"/>
  <c r="H84" i="3"/>
  <c r="X84" i="3"/>
  <c r="AN84" i="3"/>
  <c r="BD84" i="3"/>
  <c r="BT84" i="3"/>
  <c r="CJ84" i="3"/>
  <c r="CZ84" i="3"/>
  <c r="J85" i="3"/>
  <c r="Z85" i="3"/>
  <c r="AP85" i="3"/>
  <c r="BF85" i="3"/>
  <c r="BV85" i="3"/>
  <c r="CL85" i="3"/>
  <c r="DB85" i="3"/>
  <c r="L86" i="3"/>
  <c r="AB86" i="3"/>
  <c r="AR86" i="3"/>
  <c r="BH86" i="3"/>
  <c r="BX86" i="3"/>
  <c r="CN86" i="3"/>
  <c r="DD86" i="3"/>
  <c r="N88" i="3"/>
  <c r="AD88" i="3"/>
  <c r="AT88" i="3"/>
  <c r="BJ88" i="3"/>
  <c r="BZ88" i="3"/>
  <c r="CP88" i="3"/>
  <c r="DF88" i="3"/>
  <c r="P89" i="3"/>
  <c r="AF89" i="3"/>
  <c r="AV89" i="3"/>
  <c r="BL89" i="3"/>
  <c r="CB89" i="3"/>
  <c r="CR89" i="3"/>
  <c r="DH89" i="3"/>
  <c r="D88" i="3"/>
  <c r="J80" i="3"/>
  <c r="Z80" i="3"/>
  <c r="AP80" i="3"/>
  <c r="BF80" i="3"/>
  <c r="BV80" i="3"/>
  <c r="CL80" i="3"/>
  <c r="DB80" i="3"/>
  <c r="L81" i="3"/>
  <c r="AB81" i="3"/>
  <c r="AR81" i="3"/>
  <c r="BH81" i="3"/>
  <c r="BX81" i="3"/>
  <c r="CN81" i="3"/>
  <c r="DD81" i="3"/>
  <c r="N82" i="3"/>
  <c r="AD82" i="3"/>
  <c r="AT82" i="3"/>
  <c r="BJ82" i="3"/>
  <c r="BZ82" i="3"/>
  <c r="CP82" i="3"/>
  <c r="DF82" i="3"/>
  <c r="P83" i="3"/>
  <c r="AF83" i="3"/>
  <c r="AV83" i="3"/>
  <c r="BL83" i="3"/>
  <c r="T80" i="3"/>
  <c r="AZ80" i="3"/>
  <c r="CF80" i="3"/>
  <c r="F81" i="3"/>
  <c r="AL81" i="3"/>
  <c r="BR81" i="3"/>
  <c r="CX81" i="3"/>
  <c r="X82" i="3"/>
  <c r="BD82" i="3"/>
  <c r="CJ82" i="3"/>
  <c r="J83" i="3"/>
  <c r="AP83" i="3"/>
  <c r="BV83" i="3"/>
  <c r="CR83" i="3"/>
  <c r="N84" i="3"/>
  <c r="AP84" i="3"/>
  <c r="BL84" i="3"/>
  <c r="CN84" i="3"/>
  <c r="DJ84" i="3"/>
  <c r="AF85" i="3"/>
  <c r="BH85" i="3"/>
  <c r="CD85" i="3"/>
  <c r="CX85" i="3"/>
  <c r="P86" i="3"/>
  <c r="AJ86" i="3"/>
  <c r="BD86" i="3"/>
  <c r="CB86" i="3"/>
  <c r="CV86" i="3"/>
  <c r="J88" i="3"/>
  <c r="AH88" i="3"/>
  <c r="BB88" i="3"/>
  <c r="BV88" i="3"/>
  <c r="CT88" i="3"/>
  <c r="H89" i="3"/>
  <c r="AB89" i="3"/>
  <c r="AZ89" i="3"/>
  <c r="BT89" i="3"/>
  <c r="CN89" i="3"/>
  <c r="D81" i="3"/>
  <c r="V80" i="3"/>
  <c r="BB80" i="3"/>
  <c r="CH80" i="3"/>
  <c r="H81" i="3"/>
  <c r="AN81" i="3"/>
  <c r="BT81" i="3"/>
  <c r="CZ81" i="3"/>
  <c r="Z82" i="3"/>
  <c r="BF82" i="3"/>
  <c r="CL82" i="3"/>
  <c r="L83" i="3"/>
  <c r="AR83" i="3"/>
  <c r="BX83" i="3"/>
  <c r="CZ83" i="3"/>
  <c r="P84" i="3"/>
  <c r="AR84" i="3"/>
  <c r="BN84" i="3"/>
  <c r="CP84" i="3"/>
  <c r="L85" i="3"/>
  <c r="AH85" i="3"/>
  <c r="BJ85" i="3"/>
  <c r="CF85" i="3"/>
  <c r="DD85" i="3"/>
  <c r="R86" i="3"/>
  <c r="AL86" i="3"/>
  <c r="BJ86" i="3"/>
  <c r="CD86" i="3"/>
  <c r="CX86" i="3"/>
  <c r="P88" i="3"/>
  <c r="AJ88" i="3"/>
  <c r="BD88" i="3"/>
  <c r="CB88" i="3"/>
  <c r="CV88" i="3"/>
  <c r="J89" i="3"/>
  <c r="AH89" i="3"/>
  <c r="BB89" i="3"/>
  <c r="BV89" i="3"/>
  <c r="CT89" i="3"/>
  <c r="D82" i="3"/>
  <c r="X80" i="3"/>
  <c r="BD80" i="3"/>
  <c r="CJ80" i="3"/>
  <c r="J81" i="3"/>
  <c r="AP81" i="3"/>
  <c r="BV81" i="3"/>
  <c r="DB81" i="3"/>
  <c r="AB82" i="3"/>
  <c r="BH82" i="3"/>
  <c r="CN82" i="3"/>
  <c r="N83" i="3"/>
  <c r="AT83" i="3"/>
  <c r="BZ83" i="3"/>
  <c r="DB83" i="3"/>
  <c r="R84" i="3"/>
  <c r="AT84" i="3"/>
  <c r="BV84" i="3"/>
  <c r="CR84" i="3"/>
  <c r="N85" i="3"/>
  <c r="AJ85" i="3"/>
  <c r="BL85" i="3"/>
  <c r="CH85" i="3"/>
  <c r="DF85" i="3"/>
  <c r="T86" i="3"/>
  <c r="AN86" i="3"/>
  <c r="BL86" i="3"/>
  <c r="CF86" i="3"/>
  <c r="CZ86" i="3"/>
  <c r="R88" i="3"/>
  <c r="AL88" i="3"/>
  <c r="BF88" i="3"/>
  <c r="CD88" i="3"/>
  <c r="CX88" i="3"/>
  <c r="L89" i="3"/>
  <c r="AJ89" i="3"/>
  <c r="BD89" i="3"/>
  <c r="BX89" i="3"/>
  <c r="CV89" i="3"/>
  <c r="D83" i="3"/>
  <c r="AH80" i="3"/>
  <c r="H80" i="3"/>
  <c r="AN80" i="3"/>
  <c r="BT80" i="3"/>
  <c r="CZ80" i="3"/>
  <c r="Z81" i="3"/>
  <c r="BF81" i="3"/>
  <c r="CL81" i="3"/>
  <c r="L82" i="3"/>
  <c r="AR82" i="3"/>
  <c r="BX82" i="3"/>
  <c r="DD82" i="3"/>
  <c r="AD83" i="3"/>
  <c r="BJ83" i="3"/>
  <c r="CN83" i="3"/>
  <c r="J84" i="3"/>
  <c r="AF84" i="3"/>
  <c r="BH84" i="3"/>
  <c r="CD84" i="3"/>
  <c r="DF84" i="3"/>
  <c r="AB85" i="3"/>
  <c r="AX85" i="3"/>
  <c r="BZ85" i="3"/>
  <c r="CT85" i="3"/>
  <c r="H86" i="3"/>
  <c r="AF86" i="3"/>
  <c r="AZ86" i="3"/>
  <c r="BT86" i="3"/>
  <c r="CR86" i="3"/>
  <c r="F88" i="3"/>
  <c r="Z88" i="3"/>
  <c r="AX88" i="3"/>
  <c r="BR88" i="3"/>
  <c r="CL88" i="3"/>
  <c r="DJ88" i="3"/>
  <c r="X89" i="3"/>
  <c r="AR89" i="3"/>
  <c r="BP89" i="3"/>
  <c r="CJ89" i="3"/>
  <c r="DD89" i="3"/>
  <c r="D80" i="3"/>
  <c r="CL89" i="3"/>
  <c r="AX89" i="3"/>
  <c r="F89" i="3"/>
  <c r="BT88" i="3"/>
  <c r="AF88" i="3"/>
  <c r="CT86" i="3"/>
  <c r="BB86" i="3"/>
  <c r="N86" i="3"/>
  <c r="CB85" i="3"/>
  <c r="AD85" i="3"/>
  <c r="CL84" i="3"/>
  <c r="AH84" i="3"/>
  <c r="CP83" i="3"/>
  <c r="AN83" i="3"/>
  <c r="CH82" i="3"/>
  <c r="V82" i="3"/>
  <c r="BP81" i="3"/>
  <c r="DJ80" i="3"/>
  <c r="AX80" i="3"/>
  <c r="H72" i="3"/>
  <c r="X72" i="3"/>
  <c r="AN72" i="3"/>
  <c r="BD72" i="3"/>
  <c r="BT72" i="3"/>
  <c r="CJ72" i="3"/>
  <c r="CZ72" i="3"/>
  <c r="J73" i="3"/>
  <c r="Z73" i="3"/>
  <c r="AP73" i="3"/>
  <c r="BF73" i="3"/>
  <c r="BV73" i="3"/>
  <c r="CL73" i="3"/>
  <c r="DB73" i="3"/>
  <c r="L74" i="3"/>
  <c r="AB74" i="3"/>
  <c r="AR74" i="3"/>
  <c r="BH74" i="3"/>
  <c r="BX74" i="3"/>
  <c r="CN74" i="3"/>
  <c r="DD74" i="3"/>
  <c r="N75" i="3"/>
  <c r="J72" i="3"/>
  <c r="Z72" i="3"/>
  <c r="AP72" i="3"/>
  <c r="BF72" i="3"/>
  <c r="BV72" i="3"/>
  <c r="CL72" i="3"/>
  <c r="DB72" i="3"/>
  <c r="L73" i="3"/>
  <c r="AB73" i="3"/>
  <c r="V72" i="3"/>
  <c r="AT72" i="3"/>
  <c r="BN72" i="3"/>
  <c r="CH72" i="3"/>
  <c r="DF72" i="3"/>
  <c r="T73" i="3"/>
  <c r="AN73" i="3"/>
  <c r="BH73" i="3"/>
  <c r="BZ73" i="3"/>
  <c r="CR73" i="3"/>
  <c r="DJ73" i="3"/>
  <c r="V74" i="3"/>
  <c r="AN74" i="3"/>
  <c r="BF74" i="3"/>
  <c r="BZ74" i="3"/>
  <c r="CR74" i="3"/>
  <c r="DJ74" i="3"/>
  <c r="V75" i="3"/>
  <c r="AL75" i="3"/>
  <c r="BB75" i="3"/>
  <c r="BR75" i="3"/>
  <c r="CH75" i="3"/>
  <c r="CX75" i="3"/>
  <c r="H76" i="3"/>
  <c r="X76" i="3"/>
  <c r="AN76" i="3"/>
  <c r="BD76" i="3"/>
  <c r="BT76" i="3"/>
  <c r="CJ76" i="3"/>
  <c r="CZ76" i="3"/>
  <c r="J77" i="3"/>
  <c r="Z77" i="3"/>
  <c r="AP77" i="3"/>
  <c r="BF77" i="3"/>
  <c r="BV77" i="3"/>
  <c r="CL77" i="3"/>
  <c r="DB77" i="3"/>
  <c r="L78" i="3"/>
  <c r="AB78" i="3"/>
  <c r="AR78" i="3"/>
  <c r="BH78" i="3"/>
  <c r="BX78" i="3"/>
  <c r="CN78" i="3"/>
  <c r="DD78" i="3"/>
  <c r="N79" i="3"/>
  <c r="AD79" i="3"/>
  <c r="D72" i="3"/>
  <c r="AB72" i="3"/>
  <c r="AV72" i="3"/>
  <c r="BP72" i="3"/>
  <c r="CN72" i="3"/>
  <c r="DH72" i="3"/>
  <c r="V73" i="3"/>
  <c r="AR73" i="3"/>
  <c r="BJ73" i="3"/>
  <c r="CB73" i="3"/>
  <c r="CT73" i="3"/>
  <c r="F74" i="3"/>
  <c r="X74" i="3"/>
  <c r="AP74" i="3"/>
  <c r="BJ74" i="3"/>
  <c r="CB74" i="3"/>
  <c r="CT74" i="3"/>
  <c r="F75" i="3"/>
  <c r="X75" i="3"/>
  <c r="AN75" i="3"/>
  <c r="BD75" i="3"/>
  <c r="BT75" i="3"/>
  <c r="CJ75" i="3"/>
  <c r="CZ75" i="3"/>
  <c r="J76" i="3"/>
  <c r="Z76" i="3"/>
  <c r="AP76" i="3"/>
  <c r="BF76" i="3"/>
  <c r="BV76" i="3"/>
  <c r="CL76" i="3"/>
  <c r="DB76" i="3"/>
  <c r="L77" i="3"/>
  <c r="AB77" i="3"/>
  <c r="AR77" i="3"/>
  <c r="BH77" i="3"/>
  <c r="BX77" i="3"/>
  <c r="CN77" i="3"/>
  <c r="DD77" i="3"/>
  <c r="N78" i="3"/>
  <c r="F72" i="3"/>
  <c r="AD72" i="3"/>
  <c r="AX72" i="3"/>
  <c r="BR72" i="3"/>
  <c r="CP72" i="3"/>
  <c r="DJ72" i="3"/>
  <c r="X73" i="3"/>
  <c r="AT73" i="3"/>
  <c r="BL73" i="3"/>
  <c r="CD73" i="3"/>
  <c r="CV73" i="3"/>
  <c r="H74" i="3"/>
  <c r="Z74" i="3"/>
  <c r="AT74" i="3"/>
  <c r="BL74" i="3"/>
  <c r="CD74" i="3"/>
  <c r="CV74" i="3"/>
  <c r="H75" i="3"/>
  <c r="Z75" i="3"/>
  <c r="AP75" i="3"/>
  <c r="BF75" i="3"/>
  <c r="BV75" i="3"/>
  <c r="CL75" i="3"/>
  <c r="DB75" i="3"/>
  <c r="L76" i="3"/>
  <c r="AB76" i="3"/>
  <c r="AR76" i="3"/>
  <c r="BH76" i="3"/>
  <c r="BX76" i="3"/>
  <c r="CN76" i="3"/>
  <c r="DD76" i="3"/>
  <c r="R72" i="3"/>
  <c r="AL72" i="3"/>
  <c r="BJ72" i="3"/>
  <c r="CD72" i="3"/>
  <c r="CX72" i="3"/>
  <c r="P73" i="3"/>
  <c r="AJ73" i="3"/>
  <c r="BB73" i="3"/>
  <c r="DJ79" i="3"/>
  <c r="CT79" i="3"/>
  <c r="CD79" i="3"/>
  <c r="BN79" i="3"/>
  <c r="AX79" i="3"/>
  <c r="AH79" i="3"/>
  <c r="P79" i="3"/>
  <c r="DB78" i="3"/>
  <c r="CJ78" i="3"/>
  <c r="BR78" i="3"/>
  <c r="AZ78" i="3"/>
  <c r="AH78" i="3"/>
  <c r="P78" i="3"/>
  <c r="CX77" i="3"/>
  <c r="CD77" i="3"/>
  <c r="BJ77" i="3"/>
  <c r="AL77" i="3"/>
  <c r="R77" i="3"/>
  <c r="CX76" i="3"/>
  <c r="CB76" i="3"/>
  <c r="AZ76" i="3"/>
  <c r="AD76" i="3"/>
  <c r="DH75" i="3"/>
  <c r="CF75" i="3"/>
  <c r="BJ75" i="3"/>
  <c r="AH75" i="3"/>
  <c r="J75" i="3"/>
  <c r="CJ74" i="3"/>
  <c r="BD74" i="3"/>
  <c r="AF74" i="3"/>
  <c r="DF73" i="3"/>
  <c r="CF73" i="3"/>
  <c r="AX73" i="3"/>
  <c r="H73" i="3"/>
  <c r="BZ72" i="3"/>
  <c r="AH72" i="3"/>
  <c r="D89" i="3"/>
  <c r="CH89" i="3"/>
  <c r="AP89" i="3"/>
  <c r="DH88" i="3"/>
  <c r="BP88" i="3"/>
  <c r="X88" i="3"/>
  <c r="CP86" i="3"/>
  <c r="AX86" i="3"/>
  <c r="F86" i="3"/>
  <c r="BX85" i="3"/>
  <c r="T85" i="3"/>
  <c r="CB84" i="3"/>
  <c r="AD84" i="3"/>
  <c r="CL83" i="3"/>
  <c r="AB83" i="3"/>
  <c r="BV82" i="3"/>
  <c r="J82" i="3"/>
  <c r="BD81" i="3"/>
  <c r="CX80" i="3"/>
  <c r="AL80" i="3"/>
  <c r="T50" i="3"/>
  <c r="CB35" i="3"/>
  <c r="BR50" i="3"/>
  <c r="CZ35" i="3"/>
  <c r="CX35" i="3"/>
  <c r="AJ51" i="3"/>
  <c r="V50" i="3"/>
  <c r="T37" i="3"/>
  <c r="D49" i="3"/>
  <c r="BN49" i="3"/>
  <c r="DJ35" i="3"/>
  <c r="CX52" i="3"/>
  <c r="BL49" i="3"/>
  <c r="BF46" i="3"/>
  <c r="CV49" i="3"/>
  <c r="N35" i="3"/>
  <c r="D52" i="3"/>
  <c r="CT49" i="3"/>
  <c r="AX44" i="3"/>
  <c r="V35" i="3"/>
  <c r="AF41" i="3"/>
  <c r="AL51" i="3"/>
  <c r="BJ35" i="3"/>
  <c r="AT42" i="3"/>
  <c r="Z52" i="3"/>
  <c r="AJ52" i="3"/>
  <c r="BH35" i="3"/>
  <c r="CF41" i="3"/>
  <c r="CF51" i="3"/>
  <c r="CP42" i="3"/>
  <c r="AB35" i="3"/>
  <c r="AH41" i="3"/>
  <c r="AN51" i="3"/>
  <c r="BP49" i="3"/>
  <c r="DH35" i="3"/>
  <c r="BZ35" i="3"/>
  <c r="Z35" i="3"/>
  <c r="DF43" i="3"/>
  <c r="CN42" i="3"/>
  <c r="AJ41" i="3"/>
  <c r="AB52" i="3"/>
  <c r="BD51" i="3"/>
  <c r="BN43" i="3"/>
  <c r="CH52" i="3"/>
  <c r="X52" i="3"/>
  <c r="AX35" i="3"/>
  <c r="CF52" i="3"/>
  <c r="CH35" i="3"/>
  <c r="AV35" i="3"/>
  <c r="AH46" i="3"/>
  <c r="AD43" i="3"/>
  <c r="H42" i="3"/>
  <c r="H41" i="3"/>
  <c r="BX52" i="3"/>
  <c r="CL51" i="3"/>
  <c r="AH51" i="3"/>
  <c r="CR49" i="3"/>
  <c r="AH49" i="3"/>
  <c r="AR42" i="3"/>
  <c r="CR35" i="3"/>
  <c r="CF35" i="3"/>
  <c r="AT35" i="3"/>
  <c r="N46" i="3"/>
  <c r="R43" i="3"/>
  <c r="DF41" i="3"/>
  <c r="CR40" i="3"/>
  <c r="BV52" i="3"/>
  <c r="CJ51" i="3"/>
  <c r="F51" i="3"/>
  <c r="CP49" i="3"/>
  <c r="AF49" i="3"/>
  <c r="DD43" i="3"/>
  <c r="BJ43" i="3"/>
  <c r="AP42" i="3"/>
  <c r="X41" i="3"/>
  <c r="DB51" i="3"/>
  <c r="CD35" i="3"/>
  <c r="AD35" i="3"/>
  <c r="CZ44" i="3"/>
  <c r="CT42" i="3"/>
  <c r="CH41" i="3"/>
  <c r="H38" i="3"/>
  <c r="AZ52" i="3"/>
  <c r="CH51" i="3"/>
  <c r="BT50" i="3"/>
  <c r="BR49" i="3"/>
  <c r="F49" i="3"/>
  <c r="CD44" i="3"/>
  <c r="CP43" i="3"/>
  <c r="BZ46" i="3"/>
  <c r="BJ45" i="3"/>
  <c r="DB44" i="3"/>
  <c r="BD44" i="3"/>
  <c r="DJ43" i="3"/>
  <c r="BT43" i="3"/>
  <c r="AH43" i="3"/>
  <c r="CZ42" i="3"/>
  <c r="BJ42" i="3"/>
  <c r="J42" i="3"/>
  <c r="BL38" i="3"/>
  <c r="CX49" i="3"/>
  <c r="CB49" i="3"/>
  <c r="AV49" i="3"/>
  <c r="P49" i="3"/>
  <c r="CP48" i="3"/>
  <c r="BJ48" i="3"/>
  <c r="AD48" i="3"/>
  <c r="BH45" i="3"/>
  <c r="CF48" i="3"/>
  <c r="AZ48" i="3"/>
  <c r="T48" i="3"/>
  <c r="DJ48" i="3"/>
  <c r="CD48" i="3"/>
  <c r="AX48" i="3"/>
  <c r="R48" i="3"/>
  <c r="AP45" i="3"/>
  <c r="DH48" i="3"/>
  <c r="CB48" i="3"/>
  <c r="AV48" i="3"/>
  <c r="P48" i="3"/>
  <c r="CJ44" i="3"/>
  <c r="N48" i="3"/>
  <c r="DB45" i="3"/>
  <c r="AB44" i="3"/>
  <c r="BF43" i="3"/>
  <c r="BZ42" i="3"/>
  <c r="AN42" i="3"/>
  <c r="BP35" i="3"/>
  <c r="CZ45" i="3"/>
  <c r="BX44" i="3"/>
  <c r="CL43" i="3"/>
  <c r="AR43" i="3"/>
  <c r="BX42" i="3"/>
  <c r="AD42" i="3"/>
  <c r="CD41" i="3"/>
  <c r="DD52" i="3"/>
  <c r="BF52" i="3"/>
  <c r="H52" i="3"/>
  <c r="BP51" i="3"/>
  <c r="R51" i="3"/>
  <c r="DJ49" i="3"/>
  <c r="CH49" i="3"/>
  <c r="BB49" i="3"/>
  <c r="V49" i="3"/>
  <c r="CV48" i="3"/>
  <c r="BP48" i="3"/>
  <c r="AJ48" i="3"/>
  <c r="DD47" i="3"/>
  <c r="AH44" i="3"/>
  <c r="R45" i="3"/>
  <c r="CN43" i="3"/>
  <c r="L43" i="3"/>
  <c r="D48" i="3"/>
  <c r="DF48" i="3"/>
  <c r="BZ48" i="3"/>
  <c r="AT48" i="3"/>
  <c r="CV35" i="3"/>
  <c r="AR35" i="3"/>
  <c r="L35" i="3"/>
  <c r="P45" i="3"/>
  <c r="Z44" i="3"/>
  <c r="J43" i="3"/>
  <c r="CT35" i="3"/>
  <c r="BN35" i="3"/>
  <c r="AP35" i="3"/>
  <c r="J35" i="3"/>
  <c r="CD45" i="3"/>
  <c r="DF44" i="3"/>
  <c r="BH44" i="3"/>
  <c r="J44" i="3"/>
  <c r="CJ43" i="3"/>
  <c r="AP43" i="3"/>
  <c r="H43" i="3"/>
  <c r="BV42" i="3"/>
  <c r="N42" i="3"/>
  <c r="CB41" i="3"/>
  <c r="DB52" i="3"/>
  <c r="BD52" i="3"/>
  <c r="F52" i="3"/>
  <c r="BN51" i="3"/>
  <c r="J51" i="3"/>
  <c r="DH49" i="3"/>
  <c r="CF49" i="3"/>
  <c r="AZ49" i="3"/>
  <c r="T49" i="3"/>
  <c r="CT48" i="3"/>
  <c r="BN48" i="3"/>
  <c r="AH48" i="3"/>
  <c r="BX47" i="3"/>
  <c r="AN45" i="3"/>
  <c r="AD44" i="3"/>
  <c r="BH43" i="3"/>
  <c r="N43" i="3"/>
  <c r="BZ44" i="3"/>
  <c r="BL35" i="3"/>
  <c r="AF35" i="3"/>
  <c r="CT46" i="3"/>
  <c r="CB45" i="3"/>
  <c r="DD44" i="3"/>
  <c r="BF44" i="3"/>
  <c r="H44" i="3"/>
  <c r="CD43" i="3"/>
  <c r="DB42" i="3"/>
  <c r="BT42" i="3"/>
  <c r="L42" i="3"/>
  <c r="BL41" i="3"/>
  <c r="DJ38" i="3"/>
  <c r="CZ52" i="3"/>
  <c r="BB52" i="3"/>
  <c r="DJ51" i="3"/>
  <c r="BF51" i="3"/>
  <c r="DF49" i="3"/>
  <c r="CD49" i="3"/>
  <c r="AX49" i="3"/>
  <c r="R49" i="3"/>
  <c r="CR48" i="3"/>
  <c r="BL48" i="3"/>
  <c r="AF48" i="3"/>
  <c r="AR47" i="3"/>
  <c r="L37" i="3"/>
  <c r="AB37" i="3"/>
  <c r="AR37" i="3"/>
  <c r="BH37" i="3"/>
  <c r="BX37" i="3"/>
  <c r="CN37" i="3"/>
  <c r="DD37" i="3"/>
  <c r="N37" i="3"/>
  <c r="AD37" i="3"/>
  <c r="AT37" i="3"/>
  <c r="BJ37" i="3"/>
  <c r="BZ37" i="3"/>
  <c r="CP37" i="3"/>
  <c r="DF37" i="3"/>
  <c r="J37" i="3"/>
  <c r="Z37" i="3"/>
  <c r="AP37" i="3"/>
  <c r="BF37" i="3"/>
  <c r="BV37" i="3"/>
  <c r="CL37" i="3"/>
  <c r="DB37" i="3"/>
  <c r="D37" i="3"/>
  <c r="AF37" i="3"/>
  <c r="BB37" i="3"/>
  <c r="CD37" i="3"/>
  <c r="CZ37" i="3"/>
  <c r="F37" i="3"/>
  <c r="AH37" i="3"/>
  <c r="BD37" i="3"/>
  <c r="CF37" i="3"/>
  <c r="DH37" i="3"/>
  <c r="H37" i="3"/>
  <c r="AJ37" i="3"/>
  <c r="BL37" i="3"/>
  <c r="CH37" i="3"/>
  <c r="DJ37" i="3"/>
  <c r="X37" i="3"/>
  <c r="AZ37" i="3"/>
  <c r="CB37" i="3"/>
  <c r="CX37" i="3"/>
  <c r="L40" i="3"/>
  <c r="AB40" i="3"/>
  <c r="AR40" i="3"/>
  <c r="BH40" i="3"/>
  <c r="BX40" i="3"/>
  <c r="CN40" i="3"/>
  <c r="DD40" i="3"/>
  <c r="N40" i="3"/>
  <c r="AD40" i="3"/>
  <c r="AT40" i="3"/>
  <c r="BJ40" i="3"/>
  <c r="BZ40" i="3"/>
  <c r="CP40" i="3"/>
  <c r="DF40" i="3"/>
  <c r="J40" i="3"/>
  <c r="Z40" i="3"/>
  <c r="AP40" i="3"/>
  <c r="BF40" i="3"/>
  <c r="BV40" i="3"/>
  <c r="CL40" i="3"/>
  <c r="DB40" i="3"/>
  <c r="X40" i="3"/>
  <c r="AZ40" i="3"/>
  <c r="CB40" i="3"/>
  <c r="CX40" i="3"/>
  <c r="D40" i="3"/>
  <c r="AF40" i="3"/>
  <c r="BB40" i="3"/>
  <c r="CD40" i="3"/>
  <c r="CZ40" i="3"/>
  <c r="F40" i="3"/>
  <c r="AH40" i="3"/>
  <c r="BD40" i="3"/>
  <c r="CF40" i="3"/>
  <c r="DH40" i="3"/>
  <c r="V40" i="3"/>
  <c r="AX40" i="3"/>
  <c r="BT40" i="3"/>
  <c r="CV40" i="3"/>
  <c r="CZ46" i="3"/>
  <c r="CB46" i="3"/>
  <c r="BH46" i="3"/>
  <c r="AN46" i="3"/>
  <c r="DD45" i="3"/>
  <c r="CJ45" i="3"/>
  <c r="BL45" i="3"/>
  <c r="AR45" i="3"/>
  <c r="X45" i="3"/>
  <c r="CT40" i="3"/>
  <c r="AV40" i="3"/>
  <c r="CZ39" i="3"/>
  <c r="BB39" i="3"/>
  <c r="D39" i="3"/>
  <c r="BN38" i="3"/>
  <c r="P38" i="3"/>
  <c r="BT37" i="3"/>
  <c r="V37" i="3"/>
  <c r="CF36" i="3"/>
  <c r="AH36" i="3"/>
  <c r="CJ50" i="3"/>
  <c r="AL50" i="3"/>
  <c r="CD36" i="3"/>
  <c r="CX39" i="3"/>
  <c r="D46" i="3"/>
  <c r="T46" i="3"/>
  <c r="AJ46" i="3"/>
  <c r="AZ46" i="3"/>
  <c r="BP46" i="3"/>
  <c r="CF46" i="3"/>
  <c r="CV46" i="3"/>
  <c r="F46" i="3"/>
  <c r="V46" i="3"/>
  <c r="AL46" i="3"/>
  <c r="BB46" i="3"/>
  <c r="BR46" i="3"/>
  <c r="CH46" i="3"/>
  <c r="CX46" i="3"/>
  <c r="BX46" i="3"/>
  <c r="L46" i="3"/>
  <c r="AX39" i="3"/>
  <c r="AF36" i="3"/>
  <c r="J46" i="3"/>
  <c r="BF45" i="3"/>
  <c r="N45" i="3"/>
  <c r="CR46" i="3"/>
  <c r="AF46" i="3"/>
  <c r="BV46" i="3"/>
  <c r="AX37" i="3"/>
  <c r="BN50" i="3"/>
  <c r="L36" i="3"/>
  <c r="AB36" i="3"/>
  <c r="AR36" i="3"/>
  <c r="BH36" i="3"/>
  <c r="BX36" i="3"/>
  <c r="CN36" i="3"/>
  <c r="DD36" i="3"/>
  <c r="N36" i="3"/>
  <c r="AD36" i="3"/>
  <c r="AT36" i="3"/>
  <c r="BJ36" i="3"/>
  <c r="BZ36" i="3"/>
  <c r="CP36" i="3"/>
  <c r="DF36" i="3"/>
  <c r="J36" i="3"/>
  <c r="Z36" i="3"/>
  <c r="AP36" i="3"/>
  <c r="BF36" i="3"/>
  <c r="BV36" i="3"/>
  <c r="CL36" i="3"/>
  <c r="DB36" i="3"/>
  <c r="P36" i="3"/>
  <c r="AL36" i="3"/>
  <c r="BN36" i="3"/>
  <c r="CJ36" i="3"/>
  <c r="R36" i="3"/>
  <c r="AN36" i="3"/>
  <c r="BP36" i="3"/>
  <c r="CR36" i="3"/>
  <c r="T36" i="3"/>
  <c r="AV36" i="3"/>
  <c r="BR36" i="3"/>
  <c r="CT36" i="3"/>
  <c r="H36" i="3"/>
  <c r="AJ36" i="3"/>
  <c r="BL36" i="3"/>
  <c r="CH36" i="3"/>
  <c r="DJ36" i="3"/>
  <c r="L39" i="3"/>
  <c r="AB39" i="3"/>
  <c r="AR39" i="3"/>
  <c r="BH39" i="3"/>
  <c r="BX39" i="3"/>
  <c r="CN39" i="3"/>
  <c r="DD39" i="3"/>
  <c r="N39" i="3"/>
  <c r="AD39" i="3"/>
  <c r="AT39" i="3"/>
  <c r="BJ39" i="3"/>
  <c r="BZ39" i="3"/>
  <c r="CP39" i="3"/>
  <c r="DF39" i="3"/>
  <c r="J39" i="3"/>
  <c r="Z39" i="3"/>
  <c r="AP39" i="3"/>
  <c r="BF39" i="3"/>
  <c r="BV39" i="3"/>
  <c r="CL39" i="3"/>
  <c r="DB39" i="3"/>
  <c r="H39" i="3"/>
  <c r="AJ39" i="3"/>
  <c r="BL39" i="3"/>
  <c r="CH39" i="3"/>
  <c r="DJ39" i="3"/>
  <c r="P39" i="3"/>
  <c r="AL39" i="3"/>
  <c r="BN39" i="3"/>
  <c r="CJ39" i="3"/>
  <c r="R39" i="3"/>
  <c r="AN39" i="3"/>
  <c r="BP39" i="3"/>
  <c r="CR39" i="3"/>
  <c r="F39" i="3"/>
  <c r="AH39" i="3"/>
  <c r="BD39" i="3"/>
  <c r="CF39" i="3"/>
  <c r="DH39" i="3"/>
  <c r="L38" i="3"/>
  <c r="AB38" i="3"/>
  <c r="AR38" i="3"/>
  <c r="BH38" i="3"/>
  <c r="BX38" i="3"/>
  <c r="CN38" i="3"/>
  <c r="DD38" i="3"/>
  <c r="N38" i="3"/>
  <c r="AD38" i="3"/>
  <c r="AT38" i="3"/>
  <c r="BJ38" i="3"/>
  <c r="BZ38" i="3"/>
  <c r="CP38" i="3"/>
  <c r="DF38" i="3"/>
  <c r="J38" i="3"/>
  <c r="Z38" i="3"/>
  <c r="AP38" i="3"/>
  <c r="BF38" i="3"/>
  <c r="BV38" i="3"/>
  <c r="CL38" i="3"/>
  <c r="DB38" i="3"/>
  <c r="T38" i="3"/>
  <c r="AV38" i="3"/>
  <c r="BR38" i="3"/>
  <c r="CT38" i="3"/>
  <c r="V38" i="3"/>
  <c r="AX38" i="3"/>
  <c r="BT38" i="3"/>
  <c r="CV38" i="3"/>
  <c r="X38" i="3"/>
  <c r="AZ38" i="3"/>
  <c r="CB38" i="3"/>
  <c r="CX38" i="3"/>
  <c r="R38" i="3"/>
  <c r="AN38" i="3"/>
  <c r="BP38" i="3"/>
  <c r="CR38" i="3"/>
  <c r="BD46" i="3"/>
  <c r="CJ40" i="3"/>
  <c r="AL40" i="3"/>
  <c r="CV39" i="3"/>
  <c r="DH38" i="3"/>
  <c r="BD38" i="3"/>
  <c r="F38" i="3"/>
  <c r="BP37" i="3"/>
  <c r="R37" i="3"/>
  <c r="CB36" i="3"/>
  <c r="X36" i="3"/>
  <c r="DJ46" i="3"/>
  <c r="AX46" i="3"/>
  <c r="CT45" i="3"/>
  <c r="AH45" i="3"/>
  <c r="CH40" i="3"/>
  <c r="AV39" i="3"/>
  <c r="D38" i="3"/>
  <c r="BT36" i="3"/>
  <c r="L50" i="3"/>
  <c r="AB50" i="3"/>
  <c r="AR50" i="3"/>
  <c r="BH50" i="3"/>
  <c r="BX50" i="3"/>
  <c r="CN50" i="3"/>
  <c r="DD50" i="3"/>
  <c r="N50" i="3"/>
  <c r="AD50" i="3"/>
  <c r="AT50" i="3"/>
  <c r="BJ50" i="3"/>
  <c r="BZ50" i="3"/>
  <c r="CP50" i="3"/>
  <c r="DF50" i="3"/>
  <c r="J50" i="3"/>
  <c r="Z50" i="3"/>
  <c r="AP50" i="3"/>
  <c r="BF50" i="3"/>
  <c r="BV50" i="3"/>
  <c r="CL50" i="3"/>
  <c r="DB50" i="3"/>
  <c r="AF50" i="3"/>
  <c r="BB50" i="3"/>
  <c r="CD50" i="3"/>
  <c r="CZ50" i="3"/>
  <c r="F50" i="3"/>
  <c r="AH50" i="3"/>
  <c r="BD50" i="3"/>
  <c r="CF50" i="3"/>
  <c r="DH50" i="3"/>
  <c r="D50" i="3"/>
  <c r="H50" i="3"/>
  <c r="AJ50" i="3"/>
  <c r="BL50" i="3"/>
  <c r="CH50" i="3"/>
  <c r="DJ50" i="3"/>
  <c r="X50" i="3"/>
  <c r="AZ50" i="3"/>
  <c r="CB50" i="3"/>
  <c r="CX50" i="3"/>
  <c r="BP50" i="3"/>
  <c r="R50" i="3"/>
  <c r="DH46" i="3"/>
  <c r="AB46" i="3"/>
  <c r="BD45" i="3"/>
  <c r="AL38" i="3"/>
  <c r="D43" i="3"/>
  <c r="T43" i="3"/>
  <c r="AJ43" i="3"/>
  <c r="AZ43" i="3"/>
  <c r="BP43" i="3"/>
  <c r="CF43" i="3"/>
  <c r="CV43" i="3"/>
  <c r="F43" i="3"/>
  <c r="V43" i="3"/>
  <c r="AL43" i="3"/>
  <c r="BB43" i="3"/>
  <c r="BR43" i="3"/>
  <c r="CH43" i="3"/>
  <c r="CX43" i="3"/>
  <c r="P43" i="3"/>
  <c r="AF43" i="3"/>
  <c r="AV43" i="3"/>
  <c r="BL43" i="3"/>
  <c r="CB43" i="3"/>
  <c r="CR43" i="3"/>
  <c r="DH43" i="3"/>
  <c r="DF35" i="3"/>
  <c r="CP35" i="3"/>
  <c r="BX35" i="3"/>
  <c r="BF35" i="3"/>
  <c r="AL35" i="3"/>
  <c r="T35" i="3"/>
  <c r="DF46" i="3"/>
  <c r="CL46" i="3"/>
  <c r="BN46" i="3"/>
  <c r="AT46" i="3"/>
  <c r="Z46" i="3"/>
  <c r="DJ45" i="3"/>
  <c r="CP45" i="3"/>
  <c r="BV45" i="3"/>
  <c r="AX45" i="3"/>
  <c r="AD45" i="3"/>
  <c r="J45" i="3"/>
  <c r="CP44" i="3"/>
  <c r="BT44" i="3"/>
  <c r="AR44" i="3"/>
  <c r="DB43" i="3"/>
  <c r="BZ43" i="3"/>
  <c r="BD43" i="3"/>
  <c r="AB43" i="3"/>
  <c r="DJ42" i="3"/>
  <c r="CL42" i="3"/>
  <c r="BH42" i="3"/>
  <c r="DB41" i="3"/>
  <c r="BD41" i="3"/>
  <c r="F41" i="3"/>
  <c r="BP40" i="3"/>
  <c r="R40" i="3"/>
  <c r="CB39" i="3"/>
  <c r="X39" i="3"/>
  <c r="CH38" i="3"/>
  <c r="AJ38" i="3"/>
  <c r="CT37" i="3"/>
  <c r="AV37" i="3"/>
  <c r="CZ36" i="3"/>
  <c r="BB36" i="3"/>
  <c r="D36" i="3"/>
  <c r="CV50" i="3"/>
  <c r="AX50" i="3"/>
  <c r="CP46" i="3"/>
  <c r="BZ45" i="3"/>
  <c r="AJ40" i="3"/>
  <c r="CZ38" i="3"/>
  <c r="BN37" i="3"/>
  <c r="V36" i="3"/>
  <c r="D44" i="3"/>
  <c r="T44" i="3"/>
  <c r="AJ44" i="3"/>
  <c r="AZ44" i="3"/>
  <c r="BP44" i="3"/>
  <c r="CF44" i="3"/>
  <c r="CV44" i="3"/>
  <c r="F44" i="3"/>
  <c r="V44" i="3"/>
  <c r="AL44" i="3"/>
  <c r="BB44" i="3"/>
  <c r="BR44" i="3"/>
  <c r="CH44" i="3"/>
  <c r="CX44" i="3"/>
  <c r="P44" i="3"/>
  <c r="AF44" i="3"/>
  <c r="AV44" i="3"/>
  <c r="BL44" i="3"/>
  <c r="CB44" i="3"/>
  <c r="CR44" i="3"/>
  <c r="DH44" i="3"/>
  <c r="CN46" i="3"/>
  <c r="AV46" i="3"/>
  <c r="CR45" i="3"/>
  <c r="L45" i="3"/>
  <c r="DH36" i="3"/>
  <c r="R42" i="3"/>
  <c r="AH42" i="3"/>
  <c r="AX42" i="3"/>
  <c r="BN42" i="3"/>
  <c r="D42" i="3"/>
  <c r="T42" i="3"/>
  <c r="AJ42" i="3"/>
  <c r="AZ42" i="3"/>
  <c r="BP42" i="3"/>
  <c r="CF42" i="3"/>
  <c r="CV42" i="3"/>
  <c r="F42" i="3"/>
  <c r="V42" i="3"/>
  <c r="AL42" i="3"/>
  <c r="BB42" i="3"/>
  <c r="BR42" i="3"/>
  <c r="CH42" i="3"/>
  <c r="CX42" i="3"/>
  <c r="P42" i="3"/>
  <c r="AF42" i="3"/>
  <c r="AV42" i="3"/>
  <c r="BL42" i="3"/>
  <c r="CB42" i="3"/>
  <c r="CR42" i="3"/>
  <c r="DH42" i="3"/>
  <c r="DD35" i="3"/>
  <c r="CN35" i="3"/>
  <c r="BV35" i="3"/>
  <c r="BB35" i="3"/>
  <c r="AJ35" i="3"/>
  <c r="DD46" i="3"/>
  <c r="CJ46" i="3"/>
  <c r="BL46" i="3"/>
  <c r="AR46" i="3"/>
  <c r="X46" i="3"/>
  <c r="DH45" i="3"/>
  <c r="CN45" i="3"/>
  <c r="BT45" i="3"/>
  <c r="AV45" i="3"/>
  <c r="AB45" i="3"/>
  <c r="CN44" i="3"/>
  <c r="BN44" i="3"/>
  <c r="AP44" i="3"/>
  <c r="N44" i="3"/>
  <c r="CZ43" i="3"/>
  <c r="BX43" i="3"/>
  <c r="AX43" i="3"/>
  <c r="Z43" i="3"/>
  <c r="DF42" i="3"/>
  <c r="CJ42" i="3"/>
  <c r="BF42" i="3"/>
  <c r="Z42" i="3"/>
  <c r="CZ41" i="3"/>
  <c r="BB41" i="3"/>
  <c r="BN40" i="3"/>
  <c r="P40" i="3"/>
  <c r="BT39" i="3"/>
  <c r="V39" i="3"/>
  <c r="CF38" i="3"/>
  <c r="AH38" i="3"/>
  <c r="CR37" i="3"/>
  <c r="AN37" i="3"/>
  <c r="CX36" i="3"/>
  <c r="AZ36" i="3"/>
  <c r="CT50" i="3"/>
  <c r="AV50" i="3"/>
  <c r="D45" i="3"/>
  <c r="T45" i="3"/>
  <c r="AJ45" i="3"/>
  <c r="AZ45" i="3"/>
  <c r="BP45" i="3"/>
  <c r="CF45" i="3"/>
  <c r="CV45" i="3"/>
  <c r="F45" i="3"/>
  <c r="V45" i="3"/>
  <c r="AL45" i="3"/>
  <c r="BB45" i="3"/>
  <c r="BR45" i="3"/>
  <c r="CH45" i="3"/>
  <c r="CX45" i="3"/>
  <c r="AD46" i="3"/>
  <c r="CT39" i="3"/>
  <c r="BB38" i="3"/>
  <c r="P37" i="3"/>
  <c r="BT46" i="3"/>
  <c r="H46" i="3"/>
  <c r="BX45" i="3"/>
  <c r="AF45" i="3"/>
  <c r="CT44" i="3"/>
  <c r="BV44" i="3"/>
  <c r="AT44" i="3"/>
  <c r="X44" i="3"/>
  <c r="BR40" i="3"/>
  <c r="T40" i="3"/>
  <c r="CD39" i="3"/>
  <c r="AF39" i="3"/>
  <c r="CV37" i="3"/>
  <c r="BD36" i="3"/>
  <c r="D35" i="3"/>
  <c r="F35" i="3"/>
  <c r="H35" i="3"/>
  <c r="X35" i="3"/>
  <c r="AN35" i="3"/>
  <c r="BD35" i="3"/>
  <c r="BT35" i="3"/>
  <c r="CJ35" i="3"/>
  <c r="L41" i="3"/>
  <c r="AB41" i="3"/>
  <c r="AR41" i="3"/>
  <c r="BH41" i="3"/>
  <c r="BX41" i="3"/>
  <c r="CN41" i="3"/>
  <c r="DD41" i="3"/>
  <c r="N41" i="3"/>
  <c r="AD41" i="3"/>
  <c r="AT41" i="3"/>
  <c r="BJ41" i="3"/>
  <c r="BZ41" i="3"/>
  <c r="CP41" i="3"/>
  <c r="J41" i="3"/>
  <c r="Z41" i="3"/>
  <c r="AP41" i="3"/>
  <c r="BF41" i="3"/>
  <c r="BV41" i="3"/>
  <c r="CL41" i="3"/>
  <c r="R41" i="3"/>
  <c r="AN41" i="3"/>
  <c r="BP41" i="3"/>
  <c r="CR41" i="3"/>
  <c r="DJ41" i="3"/>
  <c r="T41" i="3"/>
  <c r="AV41" i="3"/>
  <c r="BR41" i="3"/>
  <c r="CT41" i="3"/>
  <c r="V41" i="3"/>
  <c r="AX41" i="3"/>
  <c r="BT41" i="3"/>
  <c r="CV41" i="3"/>
  <c r="P41" i="3"/>
  <c r="AL41" i="3"/>
  <c r="BN41" i="3"/>
  <c r="CJ41" i="3"/>
  <c r="DH41" i="3"/>
  <c r="DB35" i="3"/>
  <c r="CL35" i="3"/>
  <c r="BR35" i="3"/>
  <c r="AZ35" i="3"/>
  <c r="AH35" i="3"/>
  <c r="P35" i="3"/>
  <c r="DB46" i="3"/>
  <c r="CD46" i="3"/>
  <c r="BJ46" i="3"/>
  <c r="AP46" i="3"/>
  <c r="R46" i="3"/>
  <c r="DF45" i="3"/>
  <c r="CL45" i="3"/>
  <c r="BN45" i="3"/>
  <c r="AT45" i="3"/>
  <c r="Z45" i="3"/>
  <c r="DJ44" i="3"/>
  <c r="CL44" i="3"/>
  <c r="BJ44" i="3"/>
  <c r="AN44" i="3"/>
  <c r="L44" i="3"/>
  <c r="CT43" i="3"/>
  <c r="BV43" i="3"/>
  <c r="AT43" i="3"/>
  <c r="X43" i="3"/>
  <c r="DD42" i="3"/>
  <c r="CD42" i="3"/>
  <c r="BD42" i="3"/>
  <c r="X42" i="3"/>
  <c r="CX41" i="3"/>
  <c r="AZ41" i="3"/>
  <c r="DJ40" i="3"/>
  <c r="BL40" i="3"/>
  <c r="H40" i="3"/>
  <c r="BR39" i="3"/>
  <c r="T39" i="3"/>
  <c r="CD38" i="3"/>
  <c r="AF38" i="3"/>
  <c r="CJ37" i="3"/>
  <c r="AL37" i="3"/>
  <c r="CV36" i="3"/>
  <c r="AX36" i="3"/>
  <c r="CR50" i="3"/>
  <c r="AN50" i="3"/>
  <c r="N51" i="3"/>
  <c r="AD51" i="3"/>
  <c r="AT51" i="3"/>
  <c r="BJ51" i="3"/>
  <c r="BZ51" i="3"/>
  <c r="CP51" i="3"/>
  <c r="DF51" i="3"/>
  <c r="P51" i="3"/>
  <c r="AF51" i="3"/>
  <c r="AV51" i="3"/>
  <c r="BL51" i="3"/>
  <c r="CB51" i="3"/>
  <c r="CR51" i="3"/>
  <c r="DH51" i="3"/>
  <c r="L51" i="3"/>
  <c r="AB51" i="3"/>
  <c r="AR51" i="3"/>
  <c r="BH51" i="3"/>
  <c r="BX51" i="3"/>
  <c r="CN51" i="3"/>
  <c r="DD51" i="3"/>
  <c r="CJ52" i="3"/>
  <c r="BH52" i="3"/>
  <c r="AL52" i="3"/>
  <c r="J52" i="3"/>
  <c r="CT51" i="3"/>
  <c r="BR51" i="3"/>
  <c r="AP51" i="3"/>
  <c r="T51" i="3"/>
  <c r="DH47" i="3"/>
  <c r="CB47" i="3"/>
  <c r="AV47" i="3"/>
  <c r="DF47" i="3"/>
  <c r="BZ47" i="3"/>
  <c r="AT47" i="3"/>
  <c r="CT47" i="3"/>
  <c r="BN47" i="3"/>
  <c r="AH47" i="3"/>
  <c r="CR47" i="3"/>
  <c r="BL47" i="3"/>
  <c r="AF47" i="3"/>
  <c r="D51" i="3"/>
  <c r="CV52" i="3"/>
  <c r="BT52" i="3"/>
  <c r="AR52" i="3"/>
  <c r="V52" i="3"/>
  <c r="CZ51" i="3"/>
  <c r="CD51" i="3"/>
  <c r="BB51" i="3"/>
  <c r="Z51" i="3"/>
  <c r="CP47" i="3"/>
  <c r="BJ47" i="3"/>
  <c r="F47" i="3"/>
  <c r="V47" i="3"/>
  <c r="AL47" i="3"/>
  <c r="BB47" i="3"/>
  <c r="BR47" i="3"/>
  <c r="CH47" i="3"/>
  <c r="CX47" i="3"/>
  <c r="H47" i="3"/>
  <c r="X47" i="3"/>
  <c r="AN47" i="3"/>
  <c r="BD47" i="3"/>
  <c r="BT47" i="3"/>
  <c r="CJ47" i="3"/>
  <c r="CZ47" i="3"/>
  <c r="J47" i="3"/>
  <c r="Z47" i="3"/>
  <c r="AP47" i="3"/>
  <c r="BF47" i="3"/>
  <c r="BV47" i="3"/>
  <c r="CL47" i="3"/>
  <c r="DB47" i="3"/>
  <c r="L47" i="3"/>
  <c r="N47" i="3"/>
  <c r="R47" i="3"/>
  <c r="T47" i="3"/>
  <c r="AJ47" i="3"/>
  <c r="AZ47" i="3"/>
  <c r="BP47" i="3"/>
  <c r="CF47" i="3"/>
  <c r="CV47" i="3"/>
  <c r="D47" i="3"/>
  <c r="CN52" i="3"/>
  <c r="BR52" i="3"/>
  <c r="AP52" i="3"/>
  <c r="CX51" i="3"/>
  <c r="BV51" i="3"/>
  <c r="AZ51" i="3"/>
  <c r="X51" i="3"/>
  <c r="CN47" i="3"/>
  <c r="BH47" i="3"/>
  <c r="AB47" i="3"/>
  <c r="P52" i="3"/>
  <c r="AF52" i="3"/>
  <c r="AV52" i="3"/>
  <c r="BL52" i="3"/>
  <c r="CB52" i="3"/>
  <c r="CR52" i="3"/>
  <c r="DH52" i="3"/>
  <c r="R52" i="3"/>
  <c r="AH52" i="3"/>
  <c r="AX52" i="3"/>
  <c r="BN52" i="3"/>
  <c r="CD52" i="3"/>
  <c r="CT52" i="3"/>
  <c r="DJ52" i="3"/>
  <c r="N52" i="3"/>
  <c r="AD52" i="3"/>
  <c r="AT52" i="3"/>
  <c r="BJ52" i="3"/>
  <c r="BZ52" i="3"/>
  <c r="CP52" i="3"/>
  <c r="DF52" i="3"/>
  <c r="CL52" i="3"/>
  <c r="BP52" i="3"/>
  <c r="AN52" i="3"/>
  <c r="L52" i="3"/>
  <c r="CV51" i="3"/>
  <c r="BT51" i="3"/>
  <c r="AX51" i="3"/>
  <c r="V51" i="3"/>
  <c r="DJ47" i="3"/>
  <c r="CD47" i="3"/>
  <c r="AX47" i="3"/>
  <c r="P47" i="3"/>
  <c r="CZ49" i="3"/>
  <c r="CJ49" i="3"/>
  <c r="BT49" i="3"/>
  <c r="BD49" i="3"/>
  <c r="AN49" i="3"/>
  <c r="X49" i="3"/>
  <c r="H49" i="3"/>
  <c r="CX48" i="3"/>
  <c r="CH48" i="3"/>
  <c r="BR48" i="3"/>
  <c r="BB48" i="3"/>
  <c r="AL48" i="3"/>
  <c r="V48" i="3"/>
  <c r="F48" i="3"/>
  <c r="BZ49" i="3"/>
  <c r="BJ49" i="3"/>
  <c r="AT49" i="3"/>
  <c r="AD49" i="3"/>
  <c r="N49" i="3"/>
  <c r="DD48" i="3"/>
  <c r="CN48" i="3"/>
  <c r="BX48" i="3"/>
  <c r="BH48" i="3"/>
  <c r="AR48" i="3"/>
  <c r="AB48" i="3"/>
  <c r="L48" i="3"/>
  <c r="DD49" i="3"/>
  <c r="CN49" i="3"/>
  <c r="BX49" i="3"/>
  <c r="BH49" i="3"/>
  <c r="AR49" i="3"/>
  <c r="AB49" i="3"/>
  <c r="L49" i="3"/>
  <c r="DB48" i="3"/>
  <c r="CL48" i="3"/>
  <c r="BV48" i="3"/>
  <c r="BF48" i="3"/>
  <c r="AP48" i="3"/>
  <c r="Z48" i="3"/>
  <c r="J48" i="3"/>
  <c r="DB49" i="3"/>
  <c r="CL49" i="3"/>
  <c r="BV49" i="3"/>
  <c r="BF49" i="3"/>
  <c r="AP49" i="3"/>
  <c r="Z49" i="3"/>
  <c r="CZ48" i="3"/>
  <c r="CJ48" i="3"/>
  <c r="BT48" i="3"/>
  <c r="BD48" i="3"/>
  <c r="AN48" i="3"/>
  <c r="X48" i="3"/>
  <c r="F14" i="3"/>
  <c r="N19" i="3"/>
  <c r="L16" i="3"/>
  <c r="J10" i="3"/>
  <c r="L19" i="3"/>
  <c r="F10" i="3"/>
  <c r="J18" i="3"/>
  <c r="D10" i="3"/>
  <c r="H18" i="3"/>
  <c r="J14" i="3"/>
  <c r="H14" i="3"/>
  <c r="F15" i="3"/>
  <c r="D17" i="3"/>
  <c r="N16" i="3"/>
  <c r="D15" i="3"/>
  <c r="H10" i="3"/>
  <c r="L15" i="3"/>
  <c r="D14" i="3"/>
  <c r="H8" i="3"/>
  <c r="F18" i="3"/>
  <c r="J15" i="3"/>
  <c r="N11" i="3"/>
  <c r="J16" i="3"/>
  <c r="N15" i="3"/>
  <c r="F17" i="3"/>
  <c r="L11" i="3"/>
  <c r="H9" i="3"/>
  <c r="D13" i="3"/>
  <c r="L20" i="3"/>
  <c r="D18" i="3"/>
  <c r="L12" i="3"/>
  <c r="H11" i="3"/>
  <c r="J3" i="3"/>
  <c r="D9" i="3"/>
  <c r="J20" i="3"/>
  <c r="F19" i="3"/>
  <c r="N17" i="3"/>
  <c r="N13" i="3"/>
  <c r="N9" i="3"/>
  <c r="H20" i="3"/>
  <c r="D19" i="3"/>
  <c r="L17" i="3"/>
  <c r="H16" i="3"/>
  <c r="D11" i="3"/>
  <c r="F9" i="3"/>
  <c r="J11" i="3"/>
  <c r="H19" i="3"/>
  <c r="L9" i="3"/>
  <c r="F20" i="3"/>
  <c r="N18" i="3"/>
  <c r="J17" i="3"/>
  <c r="F16" i="3"/>
  <c r="N14" i="3"/>
  <c r="J13" i="3"/>
  <c r="F12" i="3"/>
  <c r="N10" i="3"/>
  <c r="F13" i="3"/>
  <c r="N20" i="3"/>
  <c r="N12" i="3"/>
  <c r="J12" i="3"/>
  <c r="L3" i="3"/>
  <c r="L13" i="3"/>
  <c r="H12" i="3"/>
  <c r="N3" i="3"/>
  <c r="J8" i="3"/>
  <c r="H3" i="3"/>
  <c r="F3" i="3"/>
  <c r="J7" i="3"/>
  <c r="F8" i="3"/>
  <c r="L6" i="3"/>
  <c r="N7" i="3"/>
  <c r="H6" i="3"/>
  <c r="H5" i="3"/>
  <c r="D5" i="3"/>
  <c r="J6" i="3"/>
  <c r="N4" i="3"/>
  <c r="N6" i="3"/>
  <c r="J5" i="3"/>
  <c r="F6" i="3"/>
  <c r="N8" i="3"/>
  <c r="F7" i="3"/>
  <c r="N5" i="3"/>
  <c r="H4" i="3"/>
  <c r="L4" i="3"/>
  <c r="H7" i="3"/>
  <c r="J4" i="3"/>
  <c r="L8" i="3"/>
  <c r="D7" i="3"/>
  <c r="L5" i="3"/>
  <c r="D4" i="3"/>
  <c r="S4" i="4" l="1"/>
  <c r="Y4" i="4"/>
  <c r="V4" i="4"/>
  <c r="M4" i="4"/>
  <c r="F4" i="4"/>
  <c r="R33" i="4"/>
  <c r="AJ137" i="3"/>
  <c r="AH137" i="3"/>
  <c r="AZ137" i="3"/>
  <c r="D137" i="3"/>
  <c r="CR137" i="3"/>
  <c r="N137" i="3"/>
  <c r="DJ137" i="3"/>
  <c r="BR137" i="3"/>
  <c r="AF137" i="3"/>
  <c r="BH137" i="3"/>
  <c r="BZ137" i="3"/>
  <c r="R137" i="3"/>
  <c r="F14" i="4" s="1"/>
  <c r="DF137" i="3"/>
  <c r="BP137" i="3"/>
  <c r="BB137" i="3"/>
  <c r="AX137" i="3"/>
  <c r="V137" i="3"/>
  <c r="CH137" i="3"/>
  <c r="DD137" i="3"/>
  <c r="CV137" i="3"/>
  <c r="BL137" i="3"/>
  <c r="BJ137" i="3"/>
  <c r="AL137" i="3"/>
  <c r="AT137" i="3"/>
  <c r="S10" i="4" s="1"/>
  <c r="DH137" i="3"/>
  <c r="CD137" i="3"/>
  <c r="CX137" i="3"/>
  <c r="BN137" i="3"/>
  <c r="V12" i="4" s="1"/>
  <c r="CB137" i="3"/>
  <c r="CP137" i="3"/>
  <c r="CZ137" i="3"/>
  <c r="P137" i="3"/>
  <c r="CF137" i="3"/>
  <c r="AV137" i="3"/>
  <c r="F137" i="3"/>
  <c r="T137" i="3"/>
  <c r="F15" i="4" s="1"/>
  <c r="CT137" i="3"/>
  <c r="AD137" i="3"/>
  <c r="AP137" i="3"/>
  <c r="AB137" i="3"/>
  <c r="L137" i="3"/>
  <c r="Z137" i="3"/>
  <c r="M8" i="4" s="1"/>
  <c r="CJ137" i="3"/>
  <c r="BT137" i="3"/>
  <c r="V15" i="4" s="1"/>
  <c r="J137" i="3"/>
  <c r="BD137" i="3"/>
  <c r="DB137" i="3"/>
  <c r="CN137" i="3"/>
  <c r="AN137" i="3"/>
  <c r="BX137" i="3"/>
  <c r="V17" i="4" s="1"/>
  <c r="X137" i="3"/>
  <c r="CL137" i="3"/>
  <c r="H137" i="3"/>
  <c r="BV137" i="3"/>
  <c r="AR137" i="3"/>
  <c r="BF137" i="3"/>
  <c r="J30" i="3"/>
  <c r="V2" i="4" s="1"/>
  <c r="L30" i="3"/>
  <c r="Y2" i="4" s="1"/>
  <c r="D30" i="3"/>
  <c r="F2" i="4" s="1"/>
  <c r="H30" i="3"/>
  <c r="N30" i="3"/>
  <c r="AB2" i="4" s="1"/>
  <c r="F30" i="3"/>
  <c r="M2" i="4" s="1"/>
  <c r="E372" i="2" s="1"/>
  <c r="V14" i="4" l="1"/>
  <c r="AB8" i="4"/>
  <c r="V18" i="4"/>
  <c r="F10" i="4"/>
  <c r="F13" i="4"/>
  <c r="F11" i="4"/>
  <c r="F12" i="4"/>
  <c r="AB9" i="4"/>
  <c r="AB14" i="4"/>
  <c r="V16" i="4"/>
  <c r="V19" i="4"/>
  <c r="Y11" i="4"/>
  <c r="V7" i="4"/>
  <c r="V8" i="4"/>
  <c r="Y12" i="4"/>
  <c r="F9" i="4"/>
  <c r="AB10" i="4"/>
  <c r="Y15" i="4"/>
  <c r="M14" i="4"/>
  <c r="V11" i="4"/>
  <c r="Y10" i="4"/>
  <c r="M9" i="4"/>
  <c r="M11" i="4"/>
  <c r="C362" i="2"/>
  <c r="C363" i="2"/>
  <c r="C360" i="2"/>
  <c r="H34" i="4" s="1"/>
  <c r="E371" i="2"/>
  <c r="C364" i="2"/>
  <c r="C361" i="2"/>
  <c r="Y14" i="4"/>
  <c r="M10" i="4"/>
  <c r="Y13" i="4"/>
  <c r="V10" i="4"/>
  <c r="V13" i="4"/>
  <c r="AB12" i="4"/>
  <c r="F7" i="4"/>
  <c r="F8" i="4"/>
  <c r="AB11" i="4"/>
  <c r="S2" i="4"/>
  <c r="S12" i="4" s="1"/>
  <c r="AB7" i="4"/>
  <c r="Y7" i="4"/>
  <c r="Y9" i="4"/>
  <c r="V9" i="4"/>
  <c r="M12" i="4"/>
  <c r="M7" i="4"/>
  <c r="Y8" i="4"/>
  <c r="AB13" i="4"/>
  <c r="F16" i="4"/>
  <c r="M13" i="4"/>
  <c r="E27" i="4"/>
  <c r="E26" i="4"/>
  <c r="E25" i="4"/>
  <c r="E24" i="4"/>
  <c r="C249" i="2" s="1"/>
  <c r="S13" i="4" l="1"/>
  <c r="L25" i="4"/>
  <c r="E249" i="2" s="1"/>
  <c r="S7" i="4"/>
  <c r="S11" i="4"/>
  <c r="S14" i="4"/>
  <c r="S8" i="4"/>
  <c r="S9" i="4"/>
</calcChain>
</file>

<file path=xl/sharedStrings.xml><?xml version="1.0" encoding="utf-8"?>
<sst xmlns="http://schemas.openxmlformats.org/spreadsheetml/2006/main" count="984" uniqueCount="543">
  <si>
    <t>AGILITE</t>
  </si>
  <si>
    <t>Race</t>
  </si>
  <si>
    <t>Humain</t>
  </si>
  <si>
    <t>Mutant</t>
  </si>
  <si>
    <t>Mutations</t>
  </si>
  <si>
    <t>Activation</t>
  </si>
  <si>
    <t>Effet</t>
  </si>
  <si>
    <t>Passive</t>
  </si>
  <si>
    <t>Cout</t>
  </si>
  <si>
    <t>Maintient</t>
  </si>
  <si>
    <t>Type</t>
  </si>
  <si>
    <t>Acuité sensorielle</t>
  </si>
  <si>
    <t>Type Mutation</t>
  </si>
  <si>
    <t>Basic</t>
  </si>
  <si>
    <t>Avancée</t>
  </si>
  <si>
    <t>Type Activation</t>
  </si>
  <si>
    <t>Active</t>
  </si>
  <si>
    <t>M</t>
  </si>
  <si>
    <t>Le personnage gagne définitivement un point en Perception.</t>
  </si>
  <si>
    <t>Mutation 1</t>
  </si>
  <si>
    <t>Mutation 2</t>
  </si>
  <si>
    <t>Adrénaline hyperconcentrée</t>
  </si>
  <si>
    <t>X</t>
  </si>
  <si>
    <t>Le personnage bénéficie de X dés bonus pour un test d’initiative, quelle que soit la compétence utilisée. L’activation de cette mutation est déclarée avant ce test et ne constitue pas une action.</t>
  </si>
  <si>
    <t>Armes corporelles</t>
  </si>
  <si>
    <t>Les dégâts à mains nues du personnage augmentent définitivement d’un niveau. En outre, ils sont létaux. Porter une attaque à l’aide de ces armes corporelles nécessite une action de Mêlée, comme si le personnage se battait à l’aide d’une arme.</t>
  </si>
  <si>
    <t>Articulations mobiles</t>
  </si>
  <si>
    <t>Le personnage gagne définitivement un point en Agilité.</t>
  </si>
  <si>
    <t>Beauté stellaire</t>
  </si>
  <si>
    <t>Le personnage gagne définitivement un point en Présence.</t>
  </si>
  <si>
    <t>Cerveau secondaire</t>
  </si>
  <si>
    <t>Le personnage gagne définitivement un point en Intelligence.</t>
  </si>
  <si>
    <t>Défense énergétique</t>
  </si>
  <si>
    <t>Les dégâts subis par le personnage sont réduits du nombre d’EX dépensés. En principe, le champ de force ne protège que le mutant, mais celuici peut étendre cette protection en payant 1 EX supplémentaire par mètre de rayon au début de chaque phase d’action.</t>
  </si>
  <si>
    <t>Éclair mental</t>
  </si>
  <si>
    <t>Lorsque le personnage active cette mutation, le joueur désigne une cible en vue de celui-ci. Il résout une opposition de Détermination. S’il la remporte, il inflige des dégâts L dont la valeur de base est déterminée à partir du Sang-froid du personnage, comme pour une attaque à mains nues (cf. p. 145). En outre, il inflige un point de dégât supplémentaire par succès excédentaire. Ces dégâts ne sont pas réduits par la protection de la cible. La portée de cette attaque est illimitée, mais le mutant doit voir sa cible de ses propres yeux.</t>
  </si>
  <si>
    <t>Épiderme réactif</t>
  </si>
  <si>
    <t>Lorsqu’il active cette mutation, le personnage gagne un niveau de protection. Cette mutation ne peut être activée plusieurs fois par tour.</t>
  </si>
  <si>
    <t>Gènes adaptables</t>
  </si>
  <si>
    <t>Le joueur peut échanger une mutation basique pour une autre mutation basique à la fin de chaque séance, pendant la phase d’attribution des points d’expérience.</t>
  </si>
  <si>
    <t>Gènes évolutifs</t>
  </si>
  <si>
    <t>Le joueur peut utiliser ses points d’expérience pour doter son personnage de nouvelles mutations (cf. p. 216).</t>
  </si>
  <si>
    <t>Membres surnuméraires</t>
  </si>
  <si>
    <t>Si le personnage dispose de bras supplémentaires, il bénéficie d’un bonus de +1d lorsqu’il se bat avec plusieurs armes ou lorsqu’il peut mettre à profit toutes ses mains, comme pour une escalade par exemple. En outre, il dispose de deux mains directrices – deux fois la même ! Si le personnage dispose de jambes supplémentaires, il peut rajouter sa Carrure à sa vitesse de marche et bénéficie d’un bonus de +1d pour les actions Courir, Sauter et Sprinter. Cette mutation peut être acquise deux fois, une pour les bras et une pour les jambes.</t>
  </si>
  <si>
    <t>Mobilité aérienne</t>
  </si>
  <si>
    <t>Le personnage peut se déplacer dans les airs à la même vitesse que sur terre. Il peut se maintenir en vol un nombre d’heures égal à sa Carrure. Il est capable de vol stationnaire, de décollages et d’atterrissages verticaux.</t>
  </si>
  <si>
    <t>Musculature hypertrophiée</t>
  </si>
  <si>
    <t>Le personnage gagne définitivement un point en Carrure.</t>
  </si>
  <si>
    <t>Organes vitaux dédoublés</t>
  </si>
  <si>
    <t>Le nombre de succès à obtenir pour infliger un coup critique majeur au personnage est doublée.</t>
  </si>
  <si>
    <t>Pression interne</t>
  </si>
  <si>
    <t>Lorsqu’il active cette mutation, le personnage ne subit pas les effets du vide spatial (cf. p. 173). Ce pouvoir permet également de retenir sa respiration et d’éviter la noyade et l’asphyxie.</t>
  </si>
  <si>
    <t>Projection énergétique</t>
  </si>
  <si>
    <t>Lorsqu’il active cette mutation, le personnage effectue une attaque à distance. La portée de celle-ci est égale à PER x 10 mètres. Réussir l’attaque nécessite un test de Vigilance, résolu comme s’il s’agissait d’un tir réalisé à l’aide d’une arme. Les dégâts infligés sont déterminés par la dépense en EX : 1--&gt;1L : 3--&gt;2G : 5--&gt;3M</t>
  </si>
  <si>
    <t>Puissance mystique</t>
  </si>
  <si>
    <t>L’énergie X du personnage est égale au double de la somme PER + INT.</t>
  </si>
  <si>
    <t>Régulateur hormonal</t>
  </si>
  <si>
    <t>Le personnage gagne définitivement un point en Sang-froid.</t>
  </si>
  <si>
    <t>Résistance à la douleur</t>
  </si>
  <si>
    <t>Lorsque le personnage active cette mutation, son état de santé est considéré comme un niveau de santé de mieux. S’il est Mort ?, il est considéré en Blessure grave. Tant qu’il maintient cette mutation active, il reste conscient.</t>
  </si>
  <si>
    <t>Respiration aquatique</t>
  </si>
  <si>
    <t>Lorsqu’il active cette mutation, le personnage ne subit pas les effets de la noyade (cf. p. 167). En revanche, complètement privé d’air, il est sujet à l’asphyxie.</t>
  </si>
  <si>
    <t>Sécrétion agressive</t>
  </si>
  <si>
    <t>Lorsqu’il active cette mutation, le personnage devient capable d’inoculer un venin (cf. p. 168). Pour cela, il doit réussir une attaque à mains nues contre sa cible. L’activation de cette mutation doit être déclarée avant de résoudre cette attaque. Celle-ci peut également être effectuée à l’aide d’une arme corporelle.</t>
  </si>
  <si>
    <t>Sens radar</t>
  </si>
  <si>
    <t>Lorsqu’il active cette mutation, le personnage dispose d’un champ de vision de 360° et ne subit jamais les malus liés aux conditions de luminosité. Cette faculté peut être affectée par les contre-mesures électroniques, comme s’il s’agissait d’un senseur technologique.</t>
  </si>
  <si>
    <t>Sondage mental</t>
  </si>
  <si>
    <t>Lorsqu’il active cette mutation, le joueur désigne une cible que son personnage voit de ses propres yeux. Il pose une question claire au MJ et résout une opposition de Détermination avec la cible. S’il la remporte, le MJ doit répondre à la question, si la réponse correspond à la nature des pensées que le mutant peut lire. Celle-ci dépend du nombre de succès excédentaires obtenus : 0-&gt;pensées superficielles : 1-&gt;mémoire : 3-&gt;inconscient</t>
  </si>
  <si>
    <t>Télékinésie</t>
  </si>
  <si>
    <t>Lorsqu’il active cette mutation, le joueur désigne un objet en vue. S’il s’agit d’un objet inerte libre de toute entrave, le manipuler requiert de dépenser 2 EX par tranche de 10 kg du poids de l’objet. Si l’objet est entravé, il faut d’abord briser les entraves en réalisant une attaque. Pour résoudre celle-ci, le nombre de dés d’action du mutant est égal à la moitié des points d’EX dépensés. Si le mutant désire forcer un personnage à accomplir une action, il doit dépenser le double de points d’EX que la Carrure du personnage ciblé. Le MJ n’est pas obligé de révéler cette valeur au préalable ; au joueur de la deviner ou de prendre des risques. Enfin, si le mutant désire accomplir une manoeuvre minutieuse, le MJ peut requérir un test de Vigilance pour diriger précisément le doigt télékinétique du mutant.</t>
  </si>
  <si>
    <t>Toucher curatif</t>
  </si>
  <si>
    <t>Lorsqu’il active cette mutation, le mutant doit toucher son patient. Celui-ci regagne alors autant de points de vie que sa Carrure. Si le patient est un mutant, il ne regagne qu’un seul point de vie.</t>
  </si>
  <si>
    <t>Troisième œil</t>
  </si>
  <si>
    <t>Le personnage ne souffre d’aucun malus dû à la distance lorsqu’il résout un test de Vigilance basé sur la vue. Lorsqu’il utilise une arme personnelle de tir, il bénéficie de pmf. Bien que cette mutation soit permanente, le personnage n’en bénéficie que si le troisième oeil est ouvert.</t>
  </si>
  <si>
    <t>Vision infrarouge</t>
  </si>
  <si>
    <t>Lorsqu’il active cette mutation, le personnage ne subit plus les malus dus à une luminosité réduite ou absente. Cette mutation ne fonctionne que si des sources de chaleur sont présentes.</t>
  </si>
  <si>
    <t>Vision nocturne</t>
  </si>
  <si>
    <t>Lorsqu’il active cette mutation, le personnage ne subit plus les malus dus à une luminosité réduite. Cette mutation ne fonctionne que si une source de lumière, aussi réduite soit-elle, est présente.</t>
  </si>
  <si>
    <t>Vision X</t>
  </si>
  <si>
    <t>Lorsqu’il active cette mutation, le joueur désigne un objet ou une cloison. Son personnage peut voir à travers cet obstacle comme si une section circulaire d’un mètre de diamètre était transparente à l’intérieur de celui-ci. Il ne peut percer du regard les obstacles dont la Protection est supérieure à la moitié de sa Perception. Cette action ne fonctionne que si le personnage peut voir quoi que ce soit.</t>
  </si>
  <si>
    <t>Mutation</t>
  </si>
  <si>
    <t>Agilité</t>
  </si>
  <si>
    <t>Caractéristiques</t>
  </si>
  <si>
    <t>Carrure</t>
  </si>
  <si>
    <t>Perception</t>
  </si>
  <si>
    <t>Intelligence</t>
  </si>
  <si>
    <t>Présence</t>
  </si>
  <si>
    <t>Sang-Froid</t>
  </si>
  <si>
    <t>Type bonus/malus</t>
  </si>
  <si>
    <t>Acrobatie</t>
  </si>
  <si>
    <t>Armes de poing</t>
  </si>
  <si>
    <t>Armes d'épaule</t>
  </si>
  <si>
    <t>Mutation 3</t>
  </si>
  <si>
    <t>Mutation 4</t>
  </si>
  <si>
    <t>Mutation 5</t>
  </si>
  <si>
    <t>Valeur</t>
  </si>
  <si>
    <t>Somme</t>
  </si>
  <si>
    <t>Total</t>
  </si>
  <si>
    <t>Origine</t>
  </si>
  <si>
    <t>Caste</t>
  </si>
  <si>
    <t>Empire de Sol</t>
  </si>
  <si>
    <t>OCG</t>
  </si>
  <si>
    <t>Empire Galactique</t>
  </si>
  <si>
    <t>Ligue des planètes libres</t>
  </si>
  <si>
    <t>Barrens</t>
  </si>
  <si>
    <t>Serf</t>
  </si>
  <si>
    <t>Noble</t>
  </si>
  <si>
    <t>Employé</t>
  </si>
  <si>
    <t>Cadre</t>
  </si>
  <si>
    <t>Civil</t>
  </si>
  <si>
    <t>Militaire</t>
  </si>
  <si>
    <t>Citoyen</t>
  </si>
  <si>
    <t>Fonctionnaire</t>
  </si>
  <si>
    <t>Esclave</t>
  </si>
  <si>
    <t>Pillard</t>
  </si>
  <si>
    <t>Pirate</t>
  </si>
  <si>
    <t>Indigène</t>
  </si>
  <si>
    <t>Havanna</t>
  </si>
  <si>
    <t>Technologie</t>
  </si>
  <si>
    <t>lst_sol</t>
  </si>
  <si>
    <t>lst_ocg</t>
  </si>
  <si>
    <t>lst_empire</t>
  </si>
  <si>
    <t>lst_libre</t>
  </si>
  <si>
    <t>lst_barrens</t>
  </si>
  <si>
    <t>lst_havanna</t>
  </si>
  <si>
    <t>sous_liste</t>
  </si>
  <si>
    <t>CARRURE</t>
  </si>
  <si>
    <t>Armes de jet</t>
  </si>
  <si>
    <t>Athlétisme</t>
  </si>
  <si>
    <t>Equitation</t>
  </si>
  <si>
    <t>Compétence</t>
  </si>
  <si>
    <t>Artisanat 1</t>
  </si>
  <si>
    <t>Artisanat 2</t>
  </si>
  <si>
    <t>[Armes embarquées]</t>
  </si>
  <si>
    <t>[Pilotage 1]</t>
  </si>
  <si>
    <t>[Pilotage 2]</t>
  </si>
  <si>
    <t>[Pilotage 3]</t>
  </si>
  <si>
    <t>Domaine</t>
  </si>
  <si>
    <t>[Armes lourdes]</t>
  </si>
  <si>
    <t>Mêlée</t>
  </si>
  <si>
    <t>Env. 1</t>
  </si>
  <si>
    <t>Env. 2</t>
  </si>
  <si>
    <t>Env. 3</t>
  </si>
  <si>
    <t>Déguisement</t>
  </si>
  <si>
    <t>Discrétion</t>
  </si>
  <si>
    <t>Empathie</t>
  </si>
  <si>
    <t>[Falsification]</t>
  </si>
  <si>
    <t>Recherche</t>
  </si>
  <si>
    <t>[Senseurs]</t>
  </si>
  <si>
    <t>[Syst.Sécurité]</t>
  </si>
  <si>
    <t>Vigilance</t>
  </si>
  <si>
    <t>Analyse</t>
  </si>
  <si>
    <t>Art</t>
  </si>
  <si>
    <t>Conn.1</t>
  </si>
  <si>
    <t>Conn.2</t>
  </si>
  <si>
    <t>Conn.3</t>
  </si>
  <si>
    <t>[Esotérisme]</t>
  </si>
  <si>
    <t>Histoire</t>
  </si>
  <si>
    <t>[Ingéniérie]</t>
  </si>
  <si>
    <t>[Médecine]</t>
  </si>
  <si>
    <t>Navigation</t>
  </si>
  <si>
    <t>[Sciences solaire]</t>
  </si>
  <si>
    <t>[Sciences stellaires]</t>
  </si>
  <si>
    <t>Stratégie</t>
  </si>
  <si>
    <t>Baratin</t>
  </si>
  <si>
    <t>Bureaucratie</t>
  </si>
  <si>
    <t>Commédie</t>
  </si>
  <si>
    <t>Commerce</t>
  </si>
  <si>
    <t>Danse</t>
  </si>
  <si>
    <t>Eloquence</t>
  </si>
  <si>
    <t>Etiquette</t>
  </si>
  <si>
    <t>Jeu</t>
  </si>
  <si>
    <t>Séduction</t>
  </si>
  <si>
    <t>Commandement</t>
  </si>
  <si>
    <t>[Démolition]</t>
  </si>
  <si>
    <t>Détermination</t>
  </si>
  <si>
    <t>Dressage</t>
  </si>
  <si>
    <t>Illégalité</t>
  </si>
  <si>
    <t>Intimidation</t>
  </si>
  <si>
    <t>Premier soins</t>
  </si>
  <si>
    <t>Tactique</t>
  </si>
  <si>
    <t>PERCEPTION</t>
  </si>
  <si>
    <t>INTELLIGENCE</t>
  </si>
  <si>
    <t>PRESENCE</t>
  </si>
  <si>
    <t>SANG-FROID</t>
  </si>
  <si>
    <t>Motivation</t>
  </si>
  <si>
    <t>Oubli</t>
  </si>
  <si>
    <t>le personnage a fui ses responsabilités ou un sentiment de culpabilité ; il veut oublier son ancienne vie.</t>
  </si>
  <si>
    <t>Texte</t>
  </si>
  <si>
    <t>Fuite</t>
  </si>
  <si>
    <t>le personnage est devenu pirate pour fuir une vendetta ou échapper à des gros ennuis.</t>
  </si>
  <si>
    <t>Gloire</t>
  </si>
  <si>
    <t>le personnage est devenu pirate pour échapper à l’anonymat et inscrire son nom dans les livres d’histoire et l’inconscient collectif.</t>
  </si>
  <si>
    <t>Guerre</t>
  </si>
  <si>
    <t>le personnage veut détruire les nations stellaires, éventuellement pour instaurer une société nouvelle.</t>
  </si>
  <si>
    <t>Paix</t>
  </si>
  <si>
    <t>le personnage est devenu pirate pour chercher une planète isolée et y construire une société parfaite.</t>
  </si>
  <si>
    <t>Prise</t>
  </si>
  <si>
    <t>le personnage veut devenir riche et prendre sa retraite sur Havana ou toute autre planète de son choix.</t>
  </si>
  <si>
    <t>Grade</t>
  </si>
  <si>
    <t>le personnage rêve de devenir un des grands capitaines d’Havana ou d’échapper à l’exclusion dont sont victimes les mutants.</t>
  </si>
  <si>
    <t>Plaisir</t>
  </si>
  <si>
    <t>le personnage veut se lever à l’heure qu’il veut, faire la fête et, d’une façon générale, profiter de la vie.</t>
  </si>
  <si>
    <t>Rêve</t>
  </si>
  <si>
    <t>le personnage est devenu pirate pour prouver qu’on peut vivre différemment, servir d’exemple aux autres, éventuellement de martyr ; il entretient le rêve collectif des pirates.</t>
  </si>
  <si>
    <t>Voyage</t>
  </si>
  <si>
    <t>le personnage est devenu pirate pour voyager à travers la galaxie, visiter des planètes exotiques et rencontrer des mutants incroyables. Il a le goût de l’exotisme et de la connaissance.</t>
  </si>
  <si>
    <t>Archetype</t>
  </si>
  <si>
    <t>Cannonier</t>
  </si>
  <si>
    <t>Seductor</t>
  </si>
  <si>
    <t>Fusillier</t>
  </si>
  <si>
    <t>Historien</t>
  </si>
  <si>
    <t>Ingénieur</t>
  </si>
  <si>
    <t>Navigateur</t>
  </si>
  <si>
    <t>Aptitude</t>
  </si>
  <si>
    <t>Domaine1</t>
  </si>
  <si>
    <t>Domaine2</t>
  </si>
  <si>
    <t>Domaine3</t>
  </si>
  <si>
    <t>Competence1</t>
  </si>
  <si>
    <t>Competence2</t>
  </si>
  <si>
    <t>Competence3</t>
  </si>
  <si>
    <t>Competence4</t>
  </si>
  <si>
    <t>Competence5</t>
  </si>
  <si>
    <t>Competence6</t>
  </si>
  <si>
    <t>Competence7</t>
  </si>
  <si>
    <t>Competence8</t>
  </si>
  <si>
    <t>Competence9</t>
  </si>
  <si>
    <t>Competence10</t>
  </si>
  <si>
    <t>Le canonnier est capable de tirer le meilleur parti de ses armes. En dépensant 1 PP avant un tir, il augmente d’un niveau les dégâts de l’arme embarquée qu’il utilise.</t>
  </si>
  <si>
    <t>Maître de la sainte-barbe</t>
  </si>
  <si>
    <t>Technique</t>
  </si>
  <si>
    <t>Survie</t>
  </si>
  <si>
    <t>Espionnage</t>
  </si>
  <si>
    <t>Science</t>
  </si>
  <si>
    <t>Négociation</t>
  </si>
  <si>
    <t>Trempe</t>
  </si>
  <si>
    <t>Archétype</t>
  </si>
  <si>
    <t>Une femme (ou un homme) sur chaque planète !</t>
  </si>
  <si>
    <t>El seductor est capable de charmer n’importe qui d’un simple regard. En dépensant 1 PP, le joueur peut faire d’un PNJ l’amant d’El seductor. Ce dernier doit éprouver lui-même de l’affection ou de l’amour pour le PNJ et agir de façon cohérente par rapport à cela. Le PNJ ne se rallie pas nécessairement à El seductor, mais il l’écoutera toujours et hésitera à l’attaquer. Le MJ peut requérir des tests de Séduction pour mettre à profit la relation qui existe entre les deux personnages. Celle-ci est permanente, mais le PP n’est pas définitivement dépensé. L’utilisation de cette aptitude est une action complexe.</t>
  </si>
  <si>
    <t>Sniper</t>
  </si>
  <si>
    <t>Le fusilier est capable de toucher une poussière d’étoile accrochée au vaisseau adverse. En dépensant 1 PP, le joueur autorise son personnage à tirer une fois sur un personnage nommé, même si celui-ci est protégé par des Figurants. Le personnage doit utiliser une arme personnelle et tirer en mode CC ou SA.</t>
  </si>
  <si>
    <t>Puits de connaissance</t>
  </si>
  <si>
    <t>L’historien a accumulé une quantité incroyable d’informations. En dépensant 1 PP, le joueur peut requérir du MJ de lui communiquer un indice ayant trait à l’histoire ou à une connaissance susceptible d’avoir été apprise lors de son éducation. Cette aptitude ne permet pas de deviner les coordonnées d’une planète ou un secret contenu dans un chapitre réservé au MJ.</t>
  </si>
  <si>
    <t>Scotty special</t>
  </si>
  <si>
    <t>L’ingénieur est capable de faire des miracles dans la salle des machines. S’il dépense 1 PP, l’état du vaisseau est considéré comme étant un niveau moins grave. Si le vaisseau est Détruit ?, il est considéré comme Gravement endommagé et peut continuer à fonctionner. Les coups critiques sont tous considérés comme simples. L’ingénieur doit rester dans la salle des machines pendant toute la scène. Si le vaisseau n’a plus de points de Structure au moment où l’ingénieur utilise cette capacité ou avant la fin de la scène, le point de Panache est définitivement dépensé. Par la suite, à chaque fois que le vaisseau perd à nouveau des points de Structure, l’ingénieur doit définitivement dépenser un nouveau point de Panache.</t>
  </si>
  <si>
    <t>Afterburner</t>
  </si>
  <si>
    <t>Le navigateur est capable de faire cracher ses tripes au vaisseau et de pousser au maximum ses réacteurs. S’il dépense 1 PP, celuici se déplace du double de sa vitesse pendant un tour. Le vaisseau subit automatiquement un point de dégâts pour chaque tranche complète de 25 K ainsi rajoutée. Ces dégâts sont toujours superficiels.</t>
  </si>
  <si>
    <t>Caractéristiques de départ</t>
  </si>
  <si>
    <t>Bonus aux compétences</t>
  </si>
  <si>
    <t>Domaines privilégiés</t>
  </si>
  <si>
    <t>+3</t>
  </si>
  <si>
    <t>+2</t>
  </si>
  <si>
    <t>+1</t>
  </si>
  <si>
    <t>Désavantages</t>
  </si>
  <si>
    <t>Nom</t>
  </si>
  <si>
    <t>Caractéristique modifiée</t>
  </si>
  <si>
    <t>Ambidextre</t>
  </si>
  <si>
    <t>Le personnage ne souffre jamais du malus de main non directrice, puisqu’il en est dépourvu. Il peut tenir des objets ou des armes dans chaque main et se servir de l’une ou l’autre indifféremment. Il bénéficie de pmf pour tous les tests de Mêlée, sauf lorsqu’il se bat contre un gaucher ou un ambidextre. Cette qualité est incompatible avec Gaucher.</t>
  </si>
  <si>
    <t>Arme fatale</t>
  </si>
  <si>
    <t>Les dégâts à mains nues du personnage augmentent d’un niveau (cf. p. 145).</t>
  </si>
  <si>
    <t>Attirant</t>
  </si>
  <si>
    <t>Le personnage bénéficie de pmf pour tous les tests de Négociation. Ce bonus n’est valable que si la cible de l’action considère le personnage comme un partenaire sexuel potentiel.</t>
  </si>
  <si>
    <t>Buveur émérite</t>
  </si>
  <si>
    <t>Le personnage ne subit jamais les effets de l’alcool (cf. p. 169).</t>
  </si>
  <si>
    <t>Caractéristique exceptionnelle</t>
  </si>
  <si>
    <t>Le personnage gagne +1 dans une caractéristique choisie par le joueur.</t>
  </si>
  <si>
    <t>Compétence modifiée</t>
  </si>
  <si>
    <t>Chanceux</t>
  </si>
  <si>
    <t>Une fois par séance de jeu, le joueur peut demander au MJ qu’un jet de dé soit refait, que son personnage y participe ou pas.</t>
  </si>
  <si>
    <t>Courageux</t>
  </si>
  <si>
    <t>Le personnage bénéficie de pmf pour tous les tests de Trempe dans le cadre d’un combat.</t>
  </si>
  <si>
    <t>Empathe</t>
  </si>
  <si>
    <t>Le personnage bénéficie de pmf pour tous les tests impliquant les compétences suivantes : Arts (au choix), Éloquence, Empathie et Séduction.</t>
  </si>
  <si>
    <t>Compétence modifiée 1</t>
  </si>
  <si>
    <t>Compétence modifiée 2</t>
  </si>
  <si>
    <t>Compétence modifiée 3</t>
  </si>
  <si>
    <t>Compétence modifiée 4</t>
  </si>
  <si>
    <t>Compétence modifiée 5</t>
  </si>
  <si>
    <t>Cout avantages</t>
  </si>
  <si>
    <t>Cout désavantage</t>
  </si>
  <si>
    <t>Avantages</t>
  </si>
  <si>
    <t>Gaucher</t>
  </si>
  <si>
    <t>Le personnage bénéficie de pmf pour tous les tests de Mêlée, sauf lorsqu’il se bat contre un gaucher ou un ambidextre. Cette qualité est incompatible avec Ambidextre.</t>
  </si>
  <si>
    <t>Intrépide</t>
  </si>
  <si>
    <t>Le personnage peut utiliser des dés MF lorsqu’il effectue une action impliquant Acrobaties ou Athlétisme.</t>
  </si>
  <si>
    <t>Loup de mer</t>
  </si>
  <si>
    <t>Le personnage gagne un point dans les compétences suivantes : Connaissance (Pirates)  Détermination Environnement (au choix) Intimidation Navigation</t>
  </si>
  <si>
    <t>Lucide</t>
  </si>
  <si>
    <t>Le joueur peut annoncer en dernier s’il utilise des dés MF (ou pas) et combien lors d’une opposition.</t>
  </si>
  <si>
    <t>Pied marin</t>
  </si>
  <si>
    <t>Le personnage ne souffre d’aucun malus liés à l’apesanteur, à la dépressurisation ou aux soubresauts d’un vaisseau spatial en mouvement.</t>
  </si>
  <si>
    <t>Rapide</t>
  </si>
  <si>
    <t>Le personnage dispose d’une action simple supplémentaire par phase d’action pour marcher.</t>
  </si>
  <si>
    <t>Le personnage gagne X x 250 ₡</t>
  </si>
  <si>
    <t>Rusé</t>
  </si>
  <si>
    <t>Le personnage bénéficie de pmf pour tous les tests d’Espionnage, sauf dans le cadre d’un combat.</t>
  </si>
  <si>
    <t>Savant</t>
  </si>
  <si>
    <t>Le personnage dispose de pmf pour tous les tests de Sciences.</t>
  </si>
  <si>
    <t>Sens développés</t>
  </si>
  <si>
    <t>Le personnage bénéficie de pmf sur ses tests d’Empathie, de Recherche et de Vigilance.</t>
  </si>
  <si>
    <t>Sexy</t>
  </si>
  <si>
    <t>Le personnage bénéficie d’une OD pour tous ses tests de Séduction.</t>
  </si>
  <si>
    <t>Touche-à-tout</t>
  </si>
  <si>
    <t>Aucune compétence n’est fermée,à l’exception des compétences fermées qui nécessitent des conditions particulières pour être apprise.</t>
  </si>
  <si>
    <t>Vaurien</t>
  </si>
  <si>
    <t>Le personnage bénéficie de pmf pour tous les tests de Négociation et de Trempe prenant pour cible un criminel des nations stellaires ou un pillard, mais pas les pirates.</t>
  </si>
  <si>
    <t>Vif</t>
  </si>
  <si>
    <t>Le personnage bénéficie de pmf pour tous ses tests d’initiative, quelle que soit la compétence utilisée.</t>
  </si>
  <si>
    <t>Violent</t>
  </si>
  <si>
    <t>Défauts</t>
  </si>
  <si>
    <t>Avantage Compétence1</t>
  </si>
  <si>
    <t>Avantage Compétence2</t>
  </si>
  <si>
    <t>Avantage Compétence3</t>
  </si>
  <si>
    <t>Avantage Compétence4</t>
  </si>
  <si>
    <t>Avantage Compétence5</t>
  </si>
  <si>
    <t>Entraînement1</t>
  </si>
  <si>
    <t>Entraînement2</t>
  </si>
  <si>
    <t>Entraînement3</t>
  </si>
  <si>
    <t>Entraînement4</t>
  </si>
  <si>
    <t>Entraînement5</t>
  </si>
  <si>
    <t>Le personnage dispose de 1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</si>
  <si>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2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</si>
  <si>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3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</si>
  <si>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4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</si>
  <si>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5 points à répartir dans ses compétences. Chacun de ces points permet d’ajouter +1 à la valeur de la compétence. Le joueur ne peut pas attribuer de points à une compétence supérieure à 3 ou plusieurs fois à la même. En outre, X ne peut être supérieur à 5.</t>
  </si>
  <si>
    <t>Gloire1</t>
  </si>
  <si>
    <t>Gloire2</t>
  </si>
  <si>
    <t>Gloire3</t>
  </si>
  <si>
    <t>Héroïque1</t>
  </si>
  <si>
    <t>Héroïque2</t>
  </si>
  <si>
    <t>Riche1</t>
  </si>
  <si>
    <t>Riche2</t>
  </si>
  <si>
    <t>Riche3</t>
  </si>
  <si>
    <t>Riche4</t>
  </si>
  <si>
    <t>Riche5</t>
  </si>
  <si>
    <t>Riche6</t>
  </si>
  <si>
    <t>Riche7</t>
  </si>
  <si>
    <t>Riche8</t>
  </si>
  <si>
    <t>Riche9</t>
  </si>
  <si>
    <t>Riche10</t>
  </si>
  <si>
    <t>Pacifiste1</t>
  </si>
  <si>
    <t>Pacifiste2</t>
  </si>
  <si>
    <t>Pacifiste3</t>
  </si>
  <si>
    <t>Pacifiste4</t>
  </si>
  <si>
    <t>Pacifiste5</t>
  </si>
  <si>
    <t>Pacifiste6</t>
  </si>
  <si>
    <t>Pacifiste7</t>
  </si>
  <si>
    <t>Pacifiste8</t>
  </si>
  <si>
    <t>Pacifiste9</t>
  </si>
  <si>
    <t>Pacifiste10</t>
  </si>
  <si>
    <t>Le personnage gagne 1 points de Gloire</t>
  </si>
  <si>
    <t>Le personnage gagne 2 points de Gloire</t>
  </si>
  <si>
    <t>Le personnage gagne 3 points de Gloire</t>
  </si>
  <si>
    <t>Le personnage gagne 1 point de Panache</t>
  </si>
  <si>
    <t>Le personnage gagne 2 point de Panache</t>
  </si>
  <si>
    <t>À la fin d’une scène, le personnage peut faire baisser le MF de 1 points. Le joueur retire les dés correspondants de la réserve du MJ. Cette qualité est sans effet si le personnage a eu recours au MF au cours de la scène.</t>
  </si>
  <si>
    <t>À la fin d’une scène, le personnage peut faire baisser le MF de 2 points. Le joueur retire les dés correspondants de la réserve du MJ. Cette qualité est sans effet si le personnage a eu recours au MF au cours de la scène.</t>
  </si>
  <si>
    <t>À la fin d’une scène, le personnage peut faire baisser le MF de 3 points. Le joueur retire les dés correspondants de la réserve du MJ. Cette qualité est sans effet si le personnage a eu recours au MF au cours de la scène.</t>
  </si>
  <si>
    <t>À la fin d’une scène, le personnage peut faire baisser le MF de 4 points. Le joueur retire les dés correspondants de la réserve du MJ. Cette qualité est sans effet si le personnage a eu recours au MF au cours de la scène.</t>
  </si>
  <si>
    <t>À la fin d’une scène, le personnage peut faire baisser le MF de 5 points. Le joueur retire les dés correspondants de la réserve du MJ. Cette qualité est sans effet si le personnage a eu recours au MF au cours de la scène.</t>
  </si>
  <si>
    <t>À la fin d’une scène, le personnage peut faire baisser le MF de 6 points. Le joueur retire les dés correspondants de la réserve du MJ. Cette qualité est sans effet si le personnage a eu recours au MF au cours de la scène.</t>
  </si>
  <si>
    <t>À la fin d’une scène, le personnage peut faire baisser le MF de 7 points. Le joueur retire les dés correspondants de la réserve du MJ. Cette qualité est sans effet si le personnage a eu recours au MF au cours de la scène.</t>
  </si>
  <si>
    <t>À la fin d’une scène, le personnage peut faire baisser le MF de 8 points. Le joueur retire les dés correspondants de la réserve du MJ. Cette qualité est sans effet si le personnage a eu recours au MF au cours de la scène.</t>
  </si>
  <si>
    <t>À la fin d’une scène, le personnage peut faire baisser le MF de 9 points. Le joueur retire les dés correspondants de la réserve du MJ. Cette qualité est sans effet si le personnage a eu recours au MF au cours de la scène.</t>
  </si>
  <si>
    <t>À la fin d’une scène, le personnage peut faire baisser le MF de 10 points. Le joueur retire les dés correspondants de la réserve du MJ. Cette qualité est sans effet si le personnage a eu recours au MF au cours de la scène.</t>
  </si>
  <si>
    <t>Le personnage gagne X x 500 ₡</t>
  </si>
  <si>
    <t>Le personnage gagne X x 750 ₡</t>
  </si>
  <si>
    <t>Le personnage gagne X x 1000 ₡</t>
  </si>
  <si>
    <t>Le personnage gagne X x 1250 ₡</t>
  </si>
  <si>
    <t>Le personnage gagne X x 1500 ₡</t>
  </si>
  <si>
    <t>Le personnage gagne X x 1750 ₡</t>
  </si>
  <si>
    <t>Le personnage gagne X x 2000 ₡</t>
  </si>
  <si>
    <t>Le personnage gagne X x 2250 ₡</t>
  </si>
  <si>
    <t>Le personnage gagne X x 2500 ₡</t>
  </si>
  <si>
    <t>Avantage caractéristique</t>
  </si>
  <si>
    <t>Amnésique</t>
  </si>
  <si>
    <t>Le joueur ne connaît pas le passé de son personnage, imaginé par le MJ. Celui-ci a carte blanche.</t>
  </si>
  <si>
    <t>Amour perdu</t>
  </si>
  <si>
    <t>Lorsque le personnage dispose d’informations sur son amour perdu, il doit suivre cette piste, coûte que coûte. Si cela le confronte à un danger certain, il peut tenter un test de Détermination (5) pour se retenir.</t>
  </si>
  <si>
    <t>Analphabète</t>
  </si>
  <si>
    <t>Le personnage ne sait ni lire, ni écrire.</t>
  </si>
  <si>
    <t>Cicatrices</t>
  </si>
  <si>
    <t>Le personnage subit e2f pour tous ses tests de Négociation lorsque son interlocuteur est un individu respectable des nations stellaires. Ce défaut est incompatible avec Attirant, Sexy et Tête de mutant.</t>
  </si>
  <si>
    <t>Couard</t>
  </si>
  <si>
    <t>Le personnage subit e2f pour tous ses tests de Trempe effectués dans le cadre d’un combat.</t>
  </si>
  <si>
    <t>Coureur de jupons/de caleçons</t>
  </si>
  <si>
    <t>Une fois par séance, le MJ peut dépenser autant de dés MF que le Sang-froid du personnage pour le forcer à courtiser un PNJ qui constitue un partenaire sexuel potentiel. Si ce défaut est celui d’un PNJ affrontant les PJ, le MJ récupère autant de dés MF que le Sang-Froid de ce PNJ lorsque celui-ci courtise un PJ au mépris du danger.</t>
  </si>
  <si>
    <t>Dettes 1'000</t>
  </si>
  <si>
    <t>Dettes 10'000</t>
  </si>
  <si>
    <t>Dettes 100'000</t>
  </si>
  <si>
    <t>La somme due dépend du coût de ce défaut. Si le personnage ne fait pas de paiement régulier (à la discrétion du MJ), ce défaut a les mêmes effets que Wanted, pour le même coût.</t>
  </si>
  <si>
    <t>Feignasse</t>
  </si>
  <si>
    <t>La durée des actions effectuées par le personnage dans une scène jouée en mode narratif est doublée. Il ne peut participer qu’à des tâches effec- 86 tuées à ce rythme.</t>
  </si>
  <si>
    <t>Fraternité pirate</t>
  </si>
  <si>
    <t>Le joueur ne peut décider que son personnage abandonne un membre d’équipage, PJ ou PNJ, face au danger. Jamais.</t>
  </si>
  <si>
    <t>Handicap</t>
  </si>
  <si>
    <t>Le personnage perd 1 point dans une caractéristique choisie par le joueur.</t>
  </si>
  <si>
    <t>Le personnage subit des malus selon le type de prothèse, déterminé par le coût du défaut : -1--&gt;amputé, mais dispose d’un implant cybernétique efficace (cf. p. 190) ; -3--&gt;amputé et prothèse rudimentaire (cf. p.190) ; -5--&gt;amputé d’une jambe ou d’un bras, pas de prothèse. Il subit E2F aux actions concernées lorsqu’il s’aide de son autre membre. Sinon, l’action n’est pas possible. S’il s’agit d’une jambe, le personnage parcourt deux fois moins de mètres lorsqu’il marche, la course et le sprint sont impossibles. Si c’est un oeil qui manque, il doit porter un bandeau et souffre d’E2f pour toutes les actions qui relèvent de la vue, notamment le combat à distance.</t>
  </si>
  <si>
    <t>Hook1</t>
  </si>
  <si>
    <t>Hook2</t>
  </si>
  <si>
    <t>Hook3</t>
  </si>
  <si>
    <t>Inculte</t>
  </si>
  <si>
    <t>Pour le personnage, toutes les compétences de Sciences sont fermées.</t>
  </si>
  <si>
    <t>Non-violent</t>
  </si>
  <si>
    <t>Le personnage ne peut jamais recourir au MF, même s’il dispose d’une OD ou s’il est humain.</t>
  </si>
  <si>
    <t>Sale gueule</t>
  </si>
  <si>
    <t>Le personnage subit un e2f pour tous ses tests de Négociation lorsque son interlocuteur est un individu respectable des nations stellaires. Ce défaut est incompatible avec Attirant, Sexy ou Tête de mutant.</t>
  </si>
  <si>
    <t>Signe distinctif1</t>
  </si>
  <si>
    <t>Signe distinctif2</t>
  </si>
  <si>
    <t>Signe distinctif3</t>
  </si>
  <si>
    <t>Le personnage est plus facile à retrouver. À faible niveau, l’effet est laissé à la discrétion du MJ. À haut niveau, ce défaut confère un bonus pour les tests visant à retrouver la trace du personnage ou à se souvenir de lui : -1 : signe distinctif discret (à la discrétion du MJ) -3 : signe distinctif évident mais pas individualisé (+1d) -5 : signe distinctif évident et individualisé (TF)</t>
  </si>
  <si>
    <t>Tête brûlée</t>
  </si>
  <si>
    <t>Une fois par séance, le MJ peut dépenser autant de dés MF que le Sang-froid du personnage pour lui faire prendre une décision risquée. Si ce défaut est celui d’un PNJ affrontant les PJ, le MJ récupère autant de dés MF que le Sang-froid du PNJ lorsque celui-ci prend des risques.</t>
  </si>
  <si>
    <t>Tête de mutant</t>
  </si>
  <si>
    <t>Le personnage subit E2F pour tous ses tests de Négociation avec des non-mutants des nations stellaires. En outre, il est automatiquement achevé par les non-mutants des nations stellaires. Enfin, les actions visant à enquêter sur lui sont toutes TF dans les nations stellaires. Ce défaut est réservé aux mutants.</t>
  </si>
  <si>
    <t>Trésor perdu</t>
  </si>
  <si>
    <t>Lorsque le personnage dispose d’informations sur son trésor perdu, il doit suivre cette piste, coûte que coûte. Si cela le confronte à un danger certain, il peut tenter un test de Détermination (5) pour se retenir. La valeur de ce trésor est laissée à l’appréciation du MJ, mais doit correspondre aux dangers affrontés pour le retrouver.</t>
  </si>
  <si>
    <t>Le personnage doit nuire à celui dont il veut se venger, quels que soient les risques encourus. La catégorie à laquelle appartient ce PNJ est déterminée par le coût de ce défaut. -1 : Second rôle élite -3 : Second rôle héros -5 : Premier rôle boss Ces termes désignent les différentes catégories de PNJ. Elles sont expliquées plus loin dans les règles et dans Le Guide du meneur.</t>
  </si>
  <si>
    <t>Vengeance1</t>
  </si>
  <si>
    <t>Vengeance2</t>
  </si>
  <si>
    <t>Vengeance3</t>
  </si>
  <si>
    <t>Wanted1</t>
  </si>
  <si>
    <t>Wanted2</t>
  </si>
  <si>
    <t>Wanted3</t>
  </si>
  <si>
    <t>Le personnage est recherché par ses poursuivants, qui interviennent si les circonstances du scénario le permettent. La nature de ces poursuivants est déterminée par le coût de ce défaut. -1 : le personnage est recherché par des Figurants au sein d’une nation stellaire ; -3 : le personnage est recherché par des Seconds rôles au sein de toutes les nations stellaires ; -5 : le personnage est recherché par des Premiers rôles dans toute la galaxie.</t>
  </si>
  <si>
    <t>Defaut caractéristiques</t>
  </si>
  <si>
    <t>Defaut</t>
  </si>
  <si>
    <t>Caractéristiques Bonus</t>
  </si>
  <si>
    <t>+4</t>
  </si>
  <si>
    <t>Domaines</t>
  </si>
  <si>
    <t>SANTE</t>
  </si>
  <si>
    <t>/</t>
  </si>
  <si>
    <t>Energie X:</t>
  </si>
  <si>
    <t>Gloire:</t>
  </si>
  <si>
    <t>Indemne:</t>
  </si>
  <si>
    <t>Blessé léger:</t>
  </si>
  <si>
    <t>Blessé grâve:</t>
  </si>
  <si>
    <t>Mort:</t>
  </si>
  <si>
    <t>Panache:</t>
  </si>
  <si>
    <t>SPECIALITES</t>
  </si>
  <si>
    <t>lst_x</t>
  </si>
  <si>
    <t>indirect_name</t>
  </si>
  <si>
    <t>actual</t>
  </si>
  <si>
    <t>Panache initial</t>
  </si>
  <si>
    <t>Gloire initiale</t>
  </si>
  <si>
    <t>Bonus panache</t>
  </si>
  <si>
    <t>panache lst</t>
  </si>
  <si>
    <t>x lst</t>
  </si>
  <si>
    <t>ARMEMENT</t>
  </si>
  <si>
    <t>Arme</t>
  </si>
  <si>
    <t>Dégats</t>
  </si>
  <si>
    <t>Baïonnette</t>
  </si>
  <si>
    <t>MdT</t>
  </si>
  <si>
    <t>Chargeur</t>
  </si>
  <si>
    <t>Portée</t>
  </si>
  <si>
    <t>Munitions</t>
  </si>
  <si>
    <t>CAR</t>
  </si>
  <si>
    <t>Armures</t>
  </si>
  <si>
    <t>Protection</t>
  </si>
  <si>
    <t>Encombrement</t>
  </si>
  <si>
    <t>Note</t>
  </si>
  <si>
    <t>APTITUDES ARCHETYPE</t>
  </si>
  <si>
    <t>Qualites et defauts</t>
  </si>
  <si>
    <t>QUALITES ET DEFAUTS</t>
  </si>
  <si>
    <t>ARMURES</t>
  </si>
  <si>
    <t>MUTATIONS</t>
  </si>
  <si>
    <t>Compétences</t>
  </si>
  <si>
    <t>Ajustementent</t>
  </si>
  <si>
    <t>Epée tronçonneuse</t>
  </si>
  <si>
    <t>Poing de combat</t>
  </si>
  <si>
    <t>Poignard</t>
  </si>
  <si>
    <t>Sabre de pirate</t>
  </si>
  <si>
    <t>Blaster</t>
  </si>
  <si>
    <t>1L</t>
  </si>
  <si>
    <t>RC</t>
  </si>
  <si>
    <t>Pistolet plasma</t>
  </si>
  <si>
    <t>1G</t>
  </si>
  <si>
    <t>CC</t>
  </si>
  <si>
    <t>Pistolet laser</t>
  </si>
  <si>
    <t>2L</t>
  </si>
  <si>
    <t>SA</t>
  </si>
  <si>
    <t>Fusil plasma</t>
  </si>
  <si>
    <t>1M</t>
  </si>
  <si>
    <t>Fusil laser</t>
  </si>
  <si>
    <t>2G</t>
  </si>
  <si>
    <t>Hyperblaster</t>
  </si>
  <si>
    <t>RC/RL</t>
  </si>
  <si>
    <t>Grenade fragmentation</t>
  </si>
  <si>
    <t>5G</t>
  </si>
  <si>
    <t>Hyperblaster lourd</t>
  </si>
  <si>
    <t>RL</t>
  </si>
  <si>
    <t>Lance-roquettes répétition</t>
  </si>
  <si>
    <t>2M</t>
  </si>
  <si>
    <t>-</t>
  </si>
  <si>
    <t>Armure intégrale</t>
  </si>
  <si>
    <t>Plastron blindé</t>
  </si>
  <si>
    <t>Gilet protecteur</t>
  </si>
  <si>
    <t>D+1</t>
  </si>
  <si>
    <t>Pas avec scaphandre</t>
  </si>
  <si>
    <t>Grenade plasma</t>
  </si>
  <si>
    <t>5M</t>
  </si>
  <si>
    <t>Lorsque le personnage a recours au MF, il donne un dé de moins à la réserve du MJ. Si cette qualité est utilisée par un PNJ, le MJ donne un dé de moins à la réserve des PJ. Lorsqu’il a recours à une compétence violente, le personnage peut toujours utiliser au moins un dé MF, même si la réserve est vide! Cette qualité ne peut être choisie, elle est gratuitement accordée aux humains normaux.</t>
  </si>
  <si>
    <t>Overdrive</t>
  </si>
  <si>
    <t>Affronter un personnage de votre ancienne nation stellaire</t>
  </si>
  <si>
    <t>Fuir</t>
  </si>
  <si>
    <t>Action spectaculaire devant témoins (autre que équipage)</t>
  </si>
  <si>
    <t>Toute action de combat ou de bataille</t>
  </si>
  <si>
    <t>Mettre un terme à un combat sans infliger de dégats</t>
  </si>
  <si>
    <t>Gagner des crédits</t>
  </si>
  <si>
    <t>Acquerir un meilleur status social</t>
  </si>
  <si>
    <t>Faire la fête et/ou en profiter</t>
  </si>
  <si>
    <t>Action de héro au grand cœur</t>
  </si>
  <si>
    <t>Voyage vers un système mystérieux</t>
  </si>
  <si>
    <t>Spécialités</t>
  </si>
  <si>
    <t>Panache</t>
  </si>
  <si>
    <t>Energie X</t>
  </si>
  <si>
    <t>Nom:</t>
  </si>
  <si>
    <t>Coordonnées mémorisées</t>
  </si>
  <si>
    <t>Surnom:</t>
  </si>
  <si>
    <t>Origine:</t>
  </si>
  <si>
    <t>Caste:</t>
  </si>
  <si>
    <t>Race:</t>
  </si>
  <si>
    <t>Archétype:</t>
  </si>
  <si>
    <t>Motivation:</t>
  </si>
  <si>
    <t>Age:</t>
  </si>
  <si>
    <t>Peau:</t>
  </si>
  <si>
    <t>Cheveux:</t>
  </si>
  <si>
    <t>Yeux:</t>
  </si>
  <si>
    <t>Taille:</t>
  </si>
  <si>
    <t>Poids:</t>
  </si>
  <si>
    <t>Expérience disponible:</t>
  </si>
  <si>
    <t>Expérience totale:</t>
  </si>
  <si>
    <t>Historiques et notes</t>
  </si>
  <si>
    <t>Crédits:</t>
  </si>
  <si>
    <t>Train de vie:</t>
  </si>
  <si>
    <t>Equipement</t>
  </si>
  <si>
    <t>Porté</t>
  </si>
  <si>
    <t>Porte</t>
  </si>
  <si>
    <t xml:space="preserve"> </t>
  </si>
  <si>
    <t>v</t>
  </si>
  <si>
    <t>Ajustement</t>
  </si>
  <si>
    <t>Démolition</t>
  </si>
  <si>
    <t>Environnement1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</si>
</sst>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9"/>
      <color theme="1"/>
      <name val="Helvetica"/>
      <family val="2"/>
    </font>
    <font>
      <sz val="9"/>
      <color rgb="FF1F384A"/>
      <name val="Helvetica"/>
      <family val="2"/>
    </font>
    <font>
      <sz val="11"/>
      <color rgb="FF1F384A"/>
      <name val="Helvetica"/>
      <family val="2"/>
    </font>
    <font>
      <b/>
      <sz val="16"/>
      <color theme="1"/>
      <name val="Calibri"/>
      <family val="2"/>
      <scheme val="minor"/>
    </font>
    <font>
      <sz val="8"/>
      <color theme="1"/>
      <name val="Calibri"/>
      <family val="2"/>
      <scheme val="minor"/>
    </font>
    <font>
      <sz val="12"/>
      <color theme="1"/>
      <name val="Helvetica"/>
      <family val="2"/>
    </font>
    <font>
      <sz val="12"/>
      <color rgb="FFFFFFFF"/>
      <name val="Calibri"/>
      <family val="2"/>
      <scheme val="minor"/>
    </font>
    <font>
      <sz val="14"/>
      <color theme="1"/>
      <name val="Calibri"/>
      <family val="2"/>
      <scheme val="minor"/>
    </font>
    <font>
      <b/>
      <sz val="14"/>
      <color theme="1"/>
      <name val="Calibri"/>
      <family val="2"/>
      <scheme val="minor"/>
    </font>
    <font>
      <sz val="12"/>
      <name val="Calibri"/>
      <family val="2"/>
      <scheme val="minor"/>
    </font>
    <font>
      <b/>
      <sz val="22"/>
      <color theme="1"/>
      <name val="Lucida Blackletter"/>
      <family val="5"/>
    </font>
    <font>
      <sz val="22"/>
      <color theme="1"/>
      <name val="Lucida Blackletter"/>
      <family val="5"/>
    </font>
    <font>
      <sz val="12"/>
      <color theme="1"/>
      <name val="Lucida Blackletter"/>
      <family val="5"/>
    </font>
    <font>
      <sz val="24"/>
      <color theme="1"/>
      <name val="Lucida Blackletter"/>
      <family val="5"/>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277">
    <xf numFmtId="0" fontId="0" fillId="0" borderId="0" xfId="0"/>
    <xf numFmtId="0" fontId="0" fillId="2" borderId="1" xfId="0" applyFill="1" applyBorder="1"/>
    <xf numFmtId="0" fontId="0" fillId="0" borderId="1" xfId="0" applyBorder="1"/>
    <xf numFmtId="0" fontId="0" fillId="2" borderId="2" xfId="0" applyFill="1" applyBorder="1"/>
    <xf numFmtId="0" fontId="0" fillId="0" borderId="3" xfId="0" applyBorder="1"/>
    <xf numFmtId="0" fontId="0" fillId="0" borderId="4" xfId="0" applyBorder="1"/>
    <xf numFmtId="0" fontId="0" fillId="3" borderId="0" xfId="0" applyFill="1"/>
    <xf numFmtId="0" fontId="0" fillId="0" borderId="0" xfId="0" applyBorder="1"/>
    <xf numFmtId="0" fontId="0" fillId="0" borderId="0" xfId="0" applyFill="1" applyBorder="1"/>
    <xf numFmtId="0" fontId="0" fillId="0" borderId="3" xfId="0" applyFill="1" applyBorder="1"/>
    <xf numFmtId="0" fontId="0" fillId="0" borderId="4" xfId="0" applyFill="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8" xfId="0" applyBorder="1" applyAlignment="1"/>
    <xf numFmtId="0" fontId="0" fillId="0" borderId="1" xfId="0" applyBorder="1" applyAlignment="1"/>
    <xf numFmtId="0" fontId="0" fillId="0" borderId="9" xfId="0" applyBorder="1" applyAlignment="1"/>
    <xf numFmtId="0" fontId="0" fillId="0" borderId="0" xfId="0" applyAlignment="1"/>
    <xf numFmtId="0" fontId="0" fillId="0" borderId="0" xfId="0" applyFill="1"/>
    <xf numFmtId="0" fontId="0" fillId="2" borderId="14" xfId="0" applyFill="1" applyBorder="1"/>
    <xf numFmtId="0" fontId="0" fillId="2" borderId="5" xfId="0" applyFill="1" applyBorder="1"/>
    <xf numFmtId="0" fontId="0" fillId="2" borderId="17" xfId="0" applyFill="1" applyBorder="1"/>
    <xf numFmtId="0" fontId="0" fillId="2" borderId="18" xfId="0" applyFill="1" applyBorder="1"/>
    <xf numFmtId="0" fontId="0" fillId="2" borderId="13" xfId="0" applyFill="1" applyBorder="1"/>
    <xf numFmtId="0" fontId="0" fillId="2" borderId="19" xfId="0" applyFill="1" applyBorder="1"/>
    <xf numFmtId="0" fontId="0" fillId="0" borderId="16" xfId="0" applyBorder="1"/>
    <xf numFmtId="0" fontId="0" fillId="0" borderId="20" xfId="0" applyBorder="1"/>
    <xf numFmtId="0" fontId="0" fillId="0" borderId="15" xfId="0" applyBorder="1"/>
    <xf numFmtId="0" fontId="0" fillId="0" borderId="21" xfId="0" applyBorder="1"/>
    <xf numFmtId="0" fontId="0" fillId="0" borderId="22" xfId="0" applyBorder="1"/>
    <xf numFmtId="0" fontId="0" fillId="0" borderId="23" xfId="0" applyBorder="1"/>
    <xf numFmtId="0" fontId="0" fillId="0" borderId="1" xfId="0" applyFont="1" applyBorder="1"/>
    <xf numFmtId="0" fontId="1" fillId="0" borderId="0" xfId="0" applyFont="1" applyBorder="1"/>
    <xf numFmtId="0" fontId="0" fillId="0" borderId="0" xfId="0" applyFont="1" applyBorder="1"/>
    <xf numFmtId="0" fontId="3" fillId="0" borderId="0" xfId="0" applyFont="1"/>
    <xf numFmtId="0" fontId="4" fillId="0" borderId="0" xfId="0" applyFont="1"/>
    <xf numFmtId="0" fontId="3" fillId="2" borderId="1" xfId="0" applyFont="1" applyFill="1" applyBorder="1"/>
    <xf numFmtId="0" fontId="3" fillId="0" borderId="1" xfId="0" applyFont="1" applyBorder="1"/>
    <xf numFmtId="0" fontId="5" fillId="0" borderId="0" xfId="0" applyFont="1"/>
    <xf numFmtId="0" fontId="6" fillId="0" borderId="0" xfId="0" applyFont="1"/>
    <xf numFmtId="0" fontId="0" fillId="0" borderId="0" xfId="0" applyAlignment="1">
      <alignment horizontal="center" vertical="center"/>
    </xf>
    <xf numFmtId="0" fontId="0" fillId="0" borderId="13" xfId="0" applyBorder="1"/>
    <xf numFmtId="0" fontId="0" fillId="0" borderId="25" xfId="0" applyBorder="1"/>
    <xf numFmtId="49" fontId="0" fillId="0" borderId="0" xfId="0" applyNumberFormat="1" applyAlignment="1">
      <alignment horizontal="center" vertical="center"/>
    </xf>
    <xf numFmtId="0" fontId="7" fillId="0" borderId="0" xfId="0" applyFont="1"/>
    <xf numFmtId="0" fontId="0" fillId="0" borderId="26" xfId="0" applyBorder="1"/>
    <xf numFmtId="49" fontId="0" fillId="0" borderId="0" xfId="0" applyNumberFormat="1" applyFill="1" applyAlignment="1">
      <alignment horizontal="center" vertical="center"/>
    </xf>
    <xf numFmtId="0" fontId="0" fillId="0" borderId="1" xfId="0" applyFill="1" applyBorder="1"/>
    <xf numFmtId="0" fontId="0" fillId="0" borderId="0" xfId="0" applyAlignment="1">
      <alignment horizontal="center" vertical="center"/>
    </xf>
    <xf numFmtId="0" fontId="0" fillId="0" borderId="0" xfId="0" applyAlignment="1">
      <alignment vertical="center"/>
    </xf>
    <xf numFmtId="49" fontId="0" fillId="0" borderId="0" xfId="0" applyNumberFormat="1" applyBorder="1" applyAlignment="1">
      <alignment horizontal="center" vertical="center"/>
    </xf>
    <xf numFmtId="0" fontId="0" fillId="3" borderId="1" xfId="0" applyFill="1" applyBorder="1"/>
    <xf numFmtId="0" fontId="0" fillId="0" borderId="35" xfId="0" applyBorder="1"/>
    <xf numFmtId="0" fontId="0" fillId="0" borderId="36" xfId="0"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36" xfId="0" applyBorder="1"/>
    <xf numFmtId="0" fontId="1" fillId="0" borderId="8" xfId="0" applyFont="1" applyBorder="1"/>
    <xf numFmtId="0" fontId="8" fillId="0" borderId="34" xfId="0" applyFont="1" applyBorder="1" applyAlignment="1">
      <alignment horizontal="center" vertical="center"/>
    </xf>
    <xf numFmtId="0" fontId="8" fillId="0" borderId="0" xfId="0" applyFont="1"/>
    <xf numFmtId="0" fontId="8" fillId="0" borderId="7" xfId="0" applyFont="1" applyBorder="1" applyAlignment="1">
      <alignment horizontal="center" vertical="center"/>
    </xf>
    <xf numFmtId="0" fontId="8" fillId="0" borderId="0" xfId="0" applyFont="1" applyAlignment="1">
      <alignment horizontal="center"/>
    </xf>
    <xf numFmtId="0" fontId="8" fillId="4" borderId="5" xfId="0" applyFont="1" applyFill="1" applyBorder="1" applyAlignment="1">
      <alignment horizontal="center" vertical="center"/>
    </xf>
    <xf numFmtId="0" fontId="0" fillId="0" borderId="0" xfId="0" applyBorder="1" applyAlignment="1">
      <alignment horizontal="center" vertical="center"/>
    </xf>
    <xf numFmtId="0" fontId="0" fillId="0" borderId="0" xfId="0" applyFont="1"/>
    <xf numFmtId="0" fontId="0" fillId="0" borderId="33" xfId="0" applyBorder="1"/>
    <xf numFmtId="0" fontId="0" fillId="0" borderId="46" xfId="0" applyBorder="1"/>
    <xf numFmtId="0" fontId="0" fillId="0" borderId="34" xfId="0" applyBorder="1"/>
    <xf numFmtId="0" fontId="0" fillId="0" borderId="35" xfId="0" applyFill="1" applyBorder="1"/>
    <xf numFmtId="0" fontId="0" fillId="0" borderId="6" xfId="0" applyBorder="1" applyAlignment="1">
      <alignment horizontal="center" vertical="center"/>
    </xf>
    <xf numFmtId="0" fontId="0" fillId="0" borderId="0" xfId="0" applyBorder="1" applyAlignment="1">
      <alignment horizontal="left" vertical="center"/>
    </xf>
    <xf numFmtId="0" fontId="0" fillId="2" borderId="29" xfId="0" applyFill="1" applyBorder="1"/>
    <xf numFmtId="0" fontId="0" fillId="0" borderId="47" xfId="0" applyBorder="1"/>
    <xf numFmtId="0" fontId="0" fillId="0" borderId="48" xfId="0" applyBorder="1"/>
    <xf numFmtId="0" fontId="0" fillId="6" borderId="17" xfId="0" applyFill="1" applyBorder="1"/>
    <xf numFmtId="0" fontId="0" fillId="6" borderId="47" xfId="0" applyFill="1" applyBorder="1"/>
    <xf numFmtId="0" fontId="0" fillId="6" borderId="48" xfId="0" applyFill="1" applyBorder="1"/>
    <xf numFmtId="0" fontId="0" fillId="0" borderId="17" xfId="0" applyBorder="1"/>
    <xf numFmtId="0" fontId="0" fillId="0" borderId="18" xfId="0" applyBorder="1"/>
    <xf numFmtId="0" fontId="0" fillId="0" borderId="19" xfId="0" applyBorder="1" applyAlignment="1">
      <alignment horizontal="center" vertical="center"/>
    </xf>
    <xf numFmtId="0" fontId="10" fillId="0" borderId="1" xfId="0" applyFont="1" applyBorder="1"/>
    <xf numFmtId="0" fontId="0" fillId="0" borderId="1" xfId="0" applyFont="1" applyBorder="1" applyAlignment="1">
      <alignment horizontal="center"/>
    </xf>
    <xf numFmtId="0" fontId="0" fillId="0" borderId="0" xfId="0" applyFont="1" applyAlignment="1">
      <alignment horizontal="center"/>
    </xf>
    <xf numFmtId="0" fontId="11" fillId="0" borderId="0" xfId="0" applyFont="1"/>
    <xf numFmtId="0" fontId="0" fillId="0" borderId="16" xfId="0" applyFont="1" applyBorder="1"/>
    <xf numFmtId="0" fontId="0" fillId="0" borderId="20" xfId="0" applyFont="1" applyBorder="1" applyAlignment="1">
      <alignment horizontal="center"/>
    </xf>
    <xf numFmtId="0" fontId="0" fillId="0" borderId="15" xfId="0" applyFont="1" applyBorder="1" applyAlignment="1">
      <alignment horizontal="center"/>
    </xf>
    <xf numFmtId="0" fontId="3" fillId="0" borderId="21" xfId="0" applyFont="1" applyBorder="1"/>
    <xf numFmtId="0" fontId="0" fillId="0" borderId="0" xfId="0" applyFont="1" applyBorder="1" applyAlignment="1">
      <alignment horizontal="center"/>
    </xf>
    <xf numFmtId="0" fontId="0" fillId="0" borderId="22" xfId="0" applyFont="1" applyBorder="1" applyAlignment="1">
      <alignment horizontal="center"/>
    </xf>
    <xf numFmtId="0" fontId="0" fillId="0" borderId="21" xfId="0" applyFont="1" applyBorder="1"/>
    <xf numFmtId="0" fontId="3" fillId="0" borderId="23" xfId="0" applyFont="1" applyBorder="1"/>
    <xf numFmtId="0" fontId="0" fillId="0" borderId="40" xfId="0" applyFont="1" applyBorder="1" applyAlignment="1">
      <alignment horizontal="center"/>
    </xf>
    <xf numFmtId="0" fontId="0" fillId="0" borderId="32" xfId="0" applyFont="1" applyBorder="1" applyAlignment="1">
      <alignment horizontal="center"/>
    </xf>
    <xf numFmtId="0" fontId="12" fillId="0" borderId="0" xfId="0" applyFont="1" applyBorder="1" applyAlignment="1">
      <alignment horizontal="center" vertical="center"/>
    </xf>
    <xf numFmtId="0" fontId="12" fillId="0" borderId="36"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3" fillId="0" borderId="20" xfId="0" applyFont="1" applyBorder="1" applyAlignment="1">
      <alignment horizontal="center" vertical="center"/>
    </xf>
    <xf numFmtId="0" fontId="12" fillId="0" borderId="42" xfId="0" applyFont="1" applyBorder="1" applyAlignment="1">
      <alignment horizontal="center" vertical="center"/>
    </xf>
    <xf numFmtId="0" fontId="13" fillId="0" borderId="0" xfId="0" applyFont="1" applyBorder="1" applyAlignment="1">
      <alignment horizontal="center" vertical="center"/>
    </xf>
    <xf numFmtId="0" fontId="13" fillId="0" borderId="44" xfId="0" applyFont="1" applyBorder="1" applyAlignment="1">
      <alignment horizontal="center" vertical="center"/>
    </xf>
    <xf numFmtId="0" fontId="12" fillId="0" borderId="0" xfId="0" applyFont="1" applyAlignment="1">
      <alignment vertical="center"/>
    </xf>
    <xf numFmtId="0" fontId="12" fillId="0" borderId="41" xfId="0" applyFont="1" applyBorder="1" applyAlignment="1">
      <alignment vertical="center"/>
    </xf>
    <xf numFmtId="0" fontId="12" fillId="0" borderId="20" xfId="0" applyFont="1" applyBorder="1" applyAlignment="1">
      <alignment vertical="center"/>
    </xf>
    <xf numFmtId="0" fontId="12" fillId="0" borderId="42" xfId="0" applyFont="1" applyBorder="1" applyAlignment="1">
      <alignment vertical="center"/>
    </xf>
    <xf numFmtId="0" fontId="12" fillId="0" borderId="35" xfId="0" applyFont="1" applyBorder="1" applyAlignment="1">
      <alignment vertical="center"/>
    </xf>
    <xf numFmtId="0" fontId="12" fillId="0" borderId="0" xfId="0" applyFont="1" applyBorder="1" applyAlignment="1">
      <alignment vertical="center"/>
    </xf>
    <xf numFmtId="0" fontId="12" fillId="0" borderId="36"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xf>
    <xf numFmtId="0" fontId="0" fillId="5" borderId="8" xfId="0" applyFill="1" applyBorder="1" applyAlignment="1">
      <alignment horizontal="center" vertical="center"/>
    </xf>
    <xf numFmtId="0" fontId="0" fillId="0" borderId="0" xfId="0" applyFill="1" applyAlignment="1">
      <alignment horizontal="left"/>
    </xf>
    <xf numFmtId="0" fontId="0" fillId="0" borderId="43" xfId="0" applyBorder="1"/>
    <xf numFmtId="0" fontId="0" fillId="0" borderId="45" xfId="0" applyBorder="1"/>
    <xf numFmtId="0" fontId="17" fillId="0" borderId="0" xfId="0" applyFont="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5" fillId="7" borderId="5" xfId="0" applyFont="1" applyFill="1" applyBorder="1" applyAlignment="1">
      <alignment vertical="center"/>
    </xf>
    <xf numFmtId="0" fontId="18" fillId="7" borderId="29" xfId="0" applyFont="1" applyFill="1" applyBorder="1" applyAlignment="1">
      <alignment horizontal="center" vertical="center"/>
    </xf>
    <xf numFmtId="0" fontId="17" fillId="7" borderId="55" xfId="0" applyFont="1" applyFill="1" applyBorder="1" applyAlignment="1">
      <alignment vertical="center"/>
    </xf>
    <xf numFmtId="0" fontId="17" fillId="7" borderId="8" xfId="0" applyFont="1" applyFill="1" applyBorder="1" applyAlignment="1">
      <alignment vertical="center"/>
    </xf>
    <xf numFmtId="0" fontId="17" fillId="7" borderId="25" xfId="0" applyFont="1" applyFill="1" applyBorder="1" applyAlignment="1">
      <alignment vertical="center"/>
    </xf>
    <xf numFmtId="0" fontId="17" fillId="7" borderId="1" xfId="0" applyFont="1" applyFill="1" applyBorder="1" applyAlignment="1">
      <alignment vertical="center"/>
    </xf>
    <xf numFmtId="0" fontId="17" fillId="7" borderId="1" xfId="0" applyFont="1" applyFill="1" applyBorder="1" applyAlignment="1">
      <alignment horizontal="left" vertical="center"/>
    </xf>
    <xf numFmtId="0" fontId="17" fillId="7" borderId="10" xfId="0" applyFont="1" applyFill="1" applyBorder="1" applyAlignment="1">
      <alignment vertical="center"/>
    </xf>
    <xf numFmtId="0" fontId="17" fillId="7" borderId="11" xfId="0" applyFont="1" applyFill="1" applyBorder="1" applyAlignment="1">
      <alignment horizontal="left"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13" xfId="0" applyFont="1" applyBorder="1" applyAlignment="1">
      <alignment horizontal="center" vertical="center"/>
    </xf>
    <xf numFmtId="0" fontId="17" fillId="0" borderId="24" xfId="0" applyFont="1" applyBorder="1" applyAlignment="1">
      <alignment horizontal="center" vertical="center"/>
    </xf>
    <xf numFmtId="0" fontId="17" fillId="0" borderId="19" xfId="0" applyFont="1" applyBorder="1" applyAlignment="1">
      <alignment horizontal="center" vertical="center"/>
    </xf>
    <xf numFmtId="0" fontId="17" fillId="0" borderId="59"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17" xfId="0" applyFont="1" applyFill="1" applyBorder="1" applyAlignment="1">
      <alignment horizontal="left" vertical="center"/>
    </xf>
    <xf numFmtId="0" fontId="17"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7" fillId="0" borderId="17" xfId="0" applyFont="1" applyBorder="1" applyAlignment="1">
      <alignment horizontal="lef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3" fillId="0" borderId="1" xfId="0" applyFont="1" applyFill="1" applyBorder="1"/>
    <xf numFmtId="0" fontId="14" fillId="2" borderId="33" xfId="0" applyFont="1" applyFill="1" applyBorder="1" applyAlignment="1"/>
    <xf numFmtId="0" fontId="14" fillId="2" borderId="34" xfId="0" applyFont="1" applyFill="1" applyBorder="1" applyAlignment="1"/>
    <xf numFmtId="0" fontId="12" fillId="0" borderId="0" xfId="0" applyFont="1" applyBorder="1" applyAlignment="1">
      <alignment horizontal="center" vertical="center"/>
    </xf>
    <xf numFmtId="0" fontId="12" fillId="0" borderId="36" xfId="0" applyFont="1" applyBorder="1" applyAlignment="1">
      <alignment horizontal="center" vertical="center"/>
    </xf>
    <xf numFmtId="0" fontId="8" fillId="0" borderId="30" xfId="0" applyFont="1" applyBorder="1" applyAlignment="1">
      <alignment horizontal="center"/>
    </xf>
    <xf numFmtId="0" fontId="8" fillId="0" borderId="37" xfId="0" applyFont="1" applyBorder="1" applyAlignment="1">
      <alignment horizontal="center"/>
    </xf>
    <xf numFmtId="0" fontId="8" fillId="0" borderId="31" xfId="0" applyFont="1" applyBorder="1" applyAlignment="1">
      <alignment horizontal="center"/>
    </xf>
    <xf numFmtId="0" fontId="9" fillId="0" borderId="41" xfId="0" applyFont="1" applyBorder="1" applyAlignment="1">
      <alignment horizontal="left" vertical="top" wrapText="1"/>
    </xf>
    <xf numFmtId="0" fontId="9" fillId="0" borderId="20" xfId="0" applyFont="1" applyBorder="1" applyAlignment="1">
      <alignment horizontal="left" vertical="top" wrapText="1"/>
    </xf>
    <xf numFmtId="0" fontId="9" fillId="0" borderId="42"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Border="1" applyAlignment="1">
      <alignment horizontal="left" vertical="top" wrapText="1"/>
    </xf>
    <xf numFmtId="0" fontId="9" fillId="0" borderId="36" xfId="0" applyFont="1" applyBorder="1" applyAlignment="1">
      <alignment horizontal="left" vertical="top" wrapText="1"/>
    </xf>
    <xf numFmtId="0" fontId="9" fillId="0" borderId="43" xfId="0" applyFont="1" applyBorder="1" applyAlignment="1">
      <alignment horizontal="left" vertical="top" wrapText="1"/>
    </xf>
    <xf numFmtId="0" fontId="9" fillId="0" borderId="44" xfId="0" applyFont="1" applyBorder="1" applyAlignment="1">
      <alignment horizontal="left" vertical="top" wrapText="1"/>
    </xf>
    <xf numFmtId="0" fontId="9" fillId="0" borderId="45" xfId="0" applyFont="1" applyBorder="1" applyAlignment="1">
      <alignment horizontal="left" vertical="top" wrapText="1"/>
    </xf>
    <xf numFmtId="0" fontId="8" fillId="0" borderId="30" xfId="0" applyFont="1" applyBorder="1" applyAlignment="1">
      <alignment horizontal="center" vertical="center"/>
    </xf>
    <xf numFmtId="0" fontId="8" fillId="0" borderId="37" xfId="0" applyFont="1" applyBorder="1" applyAlignment="1">
      <alignment horizontal="center" vertical="center"/>
    </xf>
    <xf numFmtId="0" fontId="8" fillId="0" borderId="31" xfId="0" applyFont="1" applyBorder="1" applyAlignment="1">
      <alignment horizontal="center"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35" xfId="0" applyFont="1" applyBorder="1" applyAlignment="1">
      <alignment horizontal="left" vertical="center"/>
    </xf>
    <xf numFmtId="0" fontId="12" fillId="0" borderId="0"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30"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1" xfId="0" applyFont="1" applyFill="1" applyBorder="1" applyAlignment="1">
      <alignment horizontal="center" vertical="center"/>
    </xf>
    <xf numFmtId="0" fontId="12" fillId="0" borderId="41" xfId="0" applyFont="1" applyBorder="1" applyAlignment="1">
      <alignment horizontal="left" vertical="top" wrapText="1"/>
    </xf>
    <xf numFmtId="0" fontId="12" fillId="0" borderId="20" xfId="0" applyFont="1" applyBorder="1" applyAlignment="1">
      <alignment horizontal="left" vertical="top" wrapText="1"/>
    </xf>
    <xf numFmtId="0" fontId="12" fillId="0" borderId="42"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Border="1" applyAlignment="1">
      <alignment horizontal="left" vertical="top" wrapText="1"/>
    </xf>
    <xf numFmtId="0" fontId="12" fillId="0" borderId="36" xfId="0" applyFont="1" applyBorder="1" applyAlignment="1">
      <alignment horizontal="left" vertical="top" wrapText="1"/>
    </xf>
    <xf numFmtId="0" fontId="12" fillId="0" borderId="43" xfId="0" applyFont="1" applyBorder="1" applyAlignment="1">
      <alignment horizontal="lef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12" fillId="0" borderId="0" xfId="0" applyFont="1" applyAlignment="1">
      <alignment horizontal="center" vertical="center"/>
    </xf>
    <xf numFmtId="0" fontId="8" fillId="4" borderId="30"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51" xfId="0" applyFont="1" applyFill="1" applyBorder="1" applyAlignment="1">
      <alignment horizontal="center" vertical="center"/>
    </xf>
    <xf numFmtId="0" fontId="0" fillId="5" borderId="52" xfId="0" applyFill="1" applyBorder="1" applyAlignment="1">
      <alignment horizontal="center" vertical="center"/>
    </xf>
    <xf numFmtId="0" fontId="0" fillId="5" borderId="28" xfId="0" applyFill="1" applyBorder="1" applyAlignment="1">
      <alignment horizontal="center" vertical="center"/>
    </xf>
    <xf numFmtId="0" fontId="0" fillId="5" borderId="26" xfId="0" applyFill="1" applyBorder="1" applyAlignment="1">
      <alignment horizontal="center" vertical="center"/>
    </xf>
    <xf numFmtId="0" fontId="8" fillId="0" borderId="33" xfId="0" applyFont="1" applyBorder="1" applyAlignment="1">
      <alignment horizontal="center" vertical="center"/>
    </xf>
    <xf numFmtId="0" fontId="8" fillId="0" borderId="46" xfId="0" applyFont="1" applyBorder="1" applyAlignment="1">
      <alignment horizontal="center" vertical="center"/>
    </xf>
    <xf numFmtId="0" fontId="8" fillId="0" borderId="34" xfId="0" applyFont="1" applyBorder="1" applyAlignment="1">
      <alignment horizontal="center" vertical="center"/>
    </xf>
    <xf numFmtId="0" fontId="0" fillId="0" borderId="52" xfId="0" applyBorder="1" applyAlignment="1">
      <alignment horizontal="left"/>
    </xf>
    <xf numFmtId="0" fontId="0" fillId="0" borderId="28" xfId="0" applyBorder="1" applyAlignment="1">
      <alignment horizontal="left"/>
    </xf>
    <xf numFmtId="0" fontId="0" fillId="0" borderId="26" xfId="0" applyBorder="1" applyAlignment="1">
      <alignment horizontal="left"/>
    </xf>
    <xf numFmtId="0" fontId="0" fillId="0" borderId="53" xfId="0" applyBorder="1" applyAlignment="1">
      <alignment horizontal="left"/>
    </xf>
    <xf numFmtId="0" fontId="0" fillId="0" borderId="38" xfId="0" applyBorder="1" applyAlignment="1">
      <alignment horizontal="left"/>
    </xf>
    <xf numFmtId="0" fontId="0" fillId="0" borderId="54" xfId="0" applyBorder="1" applyAlignment="1">
      <alignment horizontal="left"/>
    </xf>
    <xf numFmtId="0" fontId="1" fillId="0" borderId="52" xfId="0" applyFont="1" applyBorder="1" applyAlignment="1">
      <alignment horizontal="left"/>
    </xf>
    <xf numFmtId="0" fontId="1" fillId="0" borderId="28" xfId="0" applyFont="1" applyBorder="1" applyAlignment="1">
      <alignment horizontal="left"/>
    </xf>
    <xf numFmtId="0" fontId="1" fillId="0" borderId="26" xfId="0" applyFont="1" applyBorder="1" applyAlignment="1">
      <alignment horizontal="left"/>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25" xfId="0" applyFont="1" applyBorder="1" applyAlignment="1">
      <alignment horizontal="left" vertical="center"/>
    </xf>
    <xf numFmtId="0" fontId="17" fillId="0" borderId="56" xfId="0" applyFont="1" applyBorder="1" applyAlignment="1">
      <alignment horizontal="left" vertical="center"/>
    </xf>
    <xf numFmtId="0" fontId="17" fillId="0" borderId="1" xfId="0" applyFont="1" applyBorder="1" applyAlignment="1">
      <alignment horizontal="left" vertical="center"/>
    </xf>
    <xf numFmtId="0" fontId="17" fillId="0" borderId="9" xfId="0" applyFont="1" applyBorder="1" applyAlignment="1">
      <alignment horizontal="left" vertical="center"/>
    </xf>
    <xf numFmtId="0" fontId="18" fillId="7" borderId="17" xfId="0" applyFont="1" applyFill="1" applyBorder="1" applyAlignment="1">
      <alignment horizontal="center" vertical="center"/>
    </xf>
    <xf numFmtId="0" fontId="18" fillId="7" borderId="48" xfId="0" applyFont="1" applyFill="1" applyBorder="1" applyAlignment="1">
      <alignment horizontal="center" vertical="center"/>
    </xf>
    <xf numFmtId="0" fontId="17" fillId="0" borderId="0" xfId="0" applyFont="1" applyBorder="1" applyAlignment="1">
      <alignment horizontal="left" vertical="center"/>
    </xf>
    <xf numFmtId="0" fontId="17" fillId="0" borderId="36"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0" xfId="0" applyFont="1" applyBorder="1" applyAlignment="1">
      <alignment horizontal="center" vertical="center"/>
    </xf>
    <xf numFmtId="0" fontId="17" fillId="0" borderId="36" xfId="0" applyFont="1" applyBorder="1" applyAlignment="1">
      <alignment horizontal="center" vertical="center"/>
    </xf>
    <xf numFmtId="0" fontId="17" fillId="0" borderId="35" xfId="0" applyFont="1" applyBorder="1" applyAlignment="1">
      <alignment horizontal="left" vertical="center"/>
    </xf>
    <xf numFmtId="0" fontId="17" fillId="0" borderId="22" xfId="0" applyFont="1" applyBorder="1" applyAlignment="1">
      <alignment horizontal="left" vertical="center"/>
    </xf>
    <xf numFmtId="0" fontId="17" fillId="0" borderId="21" xfId="0" applyFont="1" applyBorder="1" applyAlignment="1">
      <alignment horizontal="left" vertical="center"/>
    </xf>
    <xf numFmtId="0" fontId="17" fillId="0" borderId="41" xfId="0" applyFont="1" applyBorder="1" applyAlignment="1">
      <alignment horizontal="left" vertical="center"/>
    </xf>
    <xf numFmtId="0" fontId="17" fillId="0" borderId="20"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43" xfId="0" applyFont="1" applyBorder="1" applyAlignment="1">
      <alignment horizontal="left" vertical="center"/>
    </xf>
    <xf numFmtId="0" fontId="17" fillId="0" borderId="44" xfId="0" applyFont="1" applyBorder="1" applyAlignment="1">
      <alignment horizontal="left" vertical="center"/>
    </xf>
    <xf numFmtId="0" fontId="17" fillId="0" borderId="62" xfId="0" applyFont="1" applyBorder="1" applyAlignment="1">
      <alignment horizontal="left" vertical="center"/>
    </xf>
    <xf numFmtId="0" fontId="17" fillId="0" borderId="61" xfId="0" applyFont="1" applyBorder="1" applyAlignment="1">
      <alignment horizontal="left" vertical="center"/>
    </xf>
    <xf numFmtId="0" fontId="15" fillId="7" borderId="18" xfId="0" applyFont="1" applyFill="1" applyBorder="1" applyAlignment="1">
      <alignment horizontal="left" vertical="center"/>
    </xf>
    <xf numFmtId="0" fontId="15" fillId="7" borderId="60" xfId="0" applyFont="1" applyFill="1" applyBorder="1" applyAlignment="1">
      <alignment horizontal="left" vertical="center"/>
    </xf>
    <xf numFmtId="0" fontId="15" fillId="0" borderId="20"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8" fillId="7" borderId="14" xfId="0" applyFont="1" applyFill="1" applyBorder="1" applyAlignment="1">
      <alignment horizontal="center" vertical="center"/>
    </xf>
    <xf numFmtId="0" fontId="18" fillId="7" borderId="57" xfId="0" applyFont="1" applyFill="1" applyBorder="1" applyAlignment="1">
      <alignment horizontal="center" vertical="center"/>
    </xf>
    <xf numFmtId="0" fontId="18" fillId="7" borderId="58" xfId="0" applyFont="1" applyFill="1" applyBorder="1" applyAlignment="1">
      <alignment horizontal="center" vertical="center"/>
    </xf>
    <xf numFmtId="0" fontId="18" fillId="7" borderId="43" xfId="0" applyFont="1" applyFill="1" applyBorder="1" applyAlignment="1">
      <alignment horizontal="center" vertical="center"/>
    </xf>
    <xf numFmtId="0" fontId="18" fillId="7" borderId="44" xfId="0" applyFont="1" applyFill="1" applyBorder="1" applyAlignment="1">
      <alignment horizontal="center" vertical="center"/>
    </xf>
    <xf numFmtId="0" fontId="18" fillId="7" borderId="45" xfId="0" applyFont="1" applyFill="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65"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3" fillId="2" borderId="1"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3" fillId="2" borderId="26" xfId="0" applyFont="1" applyFill="1" applyBorder="1" applyAlignment="1">
      <alignment horizontal="center"/>
    </xf>
    <xf numFmtId="0" fontId="3" fillId="2"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left"/>
    </xf>
    <xf numFmtId="0" fontId="4" fillId="2" borderId="1" xfId="0" applyFont="1" applyFill="1" applyBorder="1" applyAlignment="1">
      <alignment horizontal="center"/>
    </xf>
    <xf numFmtId="49" fontId="0" fillId="0" borderId="0" xfId="0" applyNumberFormat="1" applyAlignment="1">
      <alignment horizontal="center" vertical="center"/>
    </xf>
    <xf numFmtId="0" fontId="0" fillId="2" borderId="1" xfId="0" applyFill="1" applyBorder="1" applyAlignment="1">
      <alignment horizont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cellXfs>
  <cellStyles count="1">
    <cellStyle name="Normal" xfId="0" builtinId="0"/>
  </cellStyles>
  <dxfs count="1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8AB6-7BEB-3C4C-9B77-403226F73E05}">
  <sheetPr codeName="Feuil1">
    <pageSetUpPr fitToPage="1"/>
  </sheetPr>
  <dimension ref="B1:AB49"/>
  <sheetViews>
    <sheetView showGridLines="0" tabSelected="1" workbookViewId="0">
      <selection activeCell="AF25" sqref="AF25"/>
    </sheetView>
  </sheetViews>
  <sheetFormatPr baseColWidth="10" defaultRowHeight="16" x14ac:dyDescent="0.2"/>
  <cols>
    <col min="1" max="1" width="1.1640625" customWidth="1"/>
    <col min="2" max="2" width="12" customWidth="1"/>
    <col min="3" max="3" width="4.6640625" customWidth="1"/>
    <col min="4" max="4" width="2.33203125" customWidth="1"/>
    <col min="5" max="5" width="4.6640625" customWidth="1"/>
    <col min="6" max="6" width="4" style="42" customWidth="1"/>
    <col min="7" max="7" width="1" customWidth="1"/>
    <col min="8" max="8" width="6.83203125" customWidth="1"/>
    <col min="9" max="9" width="5.1640625" customWidth="1"/>
    <col min="10" max="10" width="4.6640625" customWidth="1"/>
    <col min="11" max="11" width="2.33203125" customWidth="1"/>
    <col min="12" max="12" width="4.6640625" customWidth="1"/>
    <col min="13" max="13" width="4" customWidth="1"/>
    <col min="14" max="14" width="1" customWidth="1"/>
    <col min="15" max="15" width="9.6640625" customWidth="1"/>
    <col min="16" max="16" width="4.5" customWidth="1"/>
    <col min="17" max="17" width="1.33203125" customWidth="1"/>
    <col min="18" max="18" width="11" customWidth="1"/>
    <col min="19" max="19" width="4" customWidth="1"/>
    <col min="20" max="20" width="1" customWidth="1"/>
    <col min="21" max="21" width="27.1640625" customWidth="1"/>
    <col min="22" max="22" width="4" customWidth="1"/>
    <col min="23" max="23" width="1" customWidth="1"/>
    <col min="24" max="24" width="27.1640625" customWidth="1"/>
    <col min="25" max="25" width="4" customWidth="1"/>
    <col min="26" max="26" width="1" customWidth="1"/>
    <col min="27" max="27" width="27.1640625" customWidth="1"/>
    <col min="28" max="28" width="4" customWidth="1"/>
    <col min="29" max="29" width="1" customWidth="1"/>
  </cols>
  <sheetData>
    <row r="1" spans="2:28" ht="7" customHeight="1" thickBot="1" x14ac:dyDescent="0.25"/>
    <row r="2" spans="2:28" ht="22" thickBot="1" x14ac:dyDescent="0.3">
      <c r="B2" s="193" t="s">
        <v>0</v>
      </c>
      <c r="C2" s="194"/>
      <c r="D2" s="194"/>
      <c r="E2" s="195"/>
      <c r="F2" s="62">
        <f>'Calculs bonus malus'!D30+'Expérience et ajustements'!B2</f>
        <v>0</v>
      </c>
      <c r="G2" s="65"/>
      <c r="H2" s="196" t="s">
        <v>126</v>
      </c>
      <c r="I2" s="197"/>
      <c r="J2" s="197"/>
      <c r="K2" s="197"/>
      <c r="L2" s="198"/>
      <c r="M2" s="64">
        <f>'Calculs bonus malus'!F30+'Expérience et ajustements'!B3</f>
        <v>0</v>
      </c>
      <c r="N2" s="65"/>
      <c r="O2" s="196" t="s">
        <v>181</v>
      </c>
      <c r="P2" s="197"/>
      <c r="Q2" s="197"/>
      <c r="R2" s="198"/>
      <c r="S2" s="64">
        <f>'Calculs bonus malus'!H30+'Expérience et ajustements'!B4</f>
        <v>0</v>
      </c>
      <c r="T2" s="65"/>
      <c r="U2" s="66" t="s">
        <v>182</v>
      </c>
      <c r="V2" s="64">
        <f>'Calculs bonus malus'!J30+'Expérience et ajustements'!B5</f>
        <v>0</v>
      </c>
      <c r="W2" s="65"/>
      <c r="X2" s="66" t="s">
        <v>183</v>
      </c>
      <c r="Y2" s="64">
        <f>'Calculs bonus malus'!L30+'Expérience et ajustements'!B6</f>
        <v>0</v>
      </c>
      <c r="Z2" s="65"/>
      <c r="AA2" s="66" t="s">
        <v>184</v>
      </c>
      <c r="AB2" s="64">
        <f>'Calculs bonus malus'!N30+'Expérience et ajustements'!B7</f>
        <v>0</v>
      </c>
    </row>
    <row r="3" spans="2:28" ht="6" customHeight="1" x14ac:dyDescent="0.2">
      <c r="B3" s="54"/>
      <c r="C3" s="7"/>
      <c r="D3" s="7"/>
      <c r="E3" s="7"/>
      <c r="F3" s="55"/>
      <c r="H3" s="54"/>
      <c r="I3" s="7"/>
      <c r="J3" s="7"/>
      <c r="K3" s="7"/>
      <c r="L3" s="7"/>
      <c r="M3" s="60"/>
      <c r="O3" s="54"/>
      <c r="P3" s="7"/>
      <c r="Q3" s="7"/>
      <c r="R3" s="7"/>
      <c r="S3" s="55"/>
      <c r="U3" s="54"/>
      <c r="V3" s="55"/>
      <c r="X3" s="54"/>
      <c r="Y3" s="55"/>
      <c r="AA3" s="54"/>
      <c r="AB3" s="55"/>
    </row>
    <row r="4" spans="2:28" x14ac:dyDescent="0.2">
      <c r="B4" s="199" t="str">
        <f>Params!B51</f>
        <v>Technique</v>
      </c>
      <c r="C4" s="200"/>
      <c r="D4" s="200"/>
      <c r="E4" s="201"/>
      <c r="F4" s="56" t="str">
        <f>IF(COUNTIF('Création Personnage'!B18:D18,'Personnage Recto'!B4)=1,"X","")</f>
        <v/>
      </c>
      <c r="H4" s="199" t="str">
        <f>Params!B52</f>
        <v>Survie</v>
      </c>
      <c r="I4" s="200"/>
      <c r="J4" s="200"/>
      <c r="K4" s="200"/>
      <c r="L4" s="201"/>
      <c r="M4" s="56" t="str">
        <f>IF(COUNTIF('Création Personnage'!$B$18:$D$18,'Personnage Recto'!$H$4)=1,"X","")</f>
        <v/>
      </c>
      <c r="O4" s="199" t="str">
        <f>Params!B53</f>
        <v>Espionnage</v>
      </c>
      <c r="P4" s="200"/>
      <c r="Q4" s="200"/>
      <c r="R4" s="201"/>
      <c r="S4" s="56" t="str">
        <f>IF(COUNTIF('Création Personnage'!$B$18:$D$18,'Personnage Recto'!$O$4)=1,"X","")</f>
        <v/>
      </c>
      <c r="U4" s="116" t="str">
        <f>Params!B54</f>
        <v>Science</v>
      </c>
      <c r="V4" s="56" t="str">
        <f>IF(COUNTIF('Création Personnage'!$B$18:$D$18,U4)=1,"X","")</f>
        <v/>
      </c>
      <c r="X4" s="116" t="str">
        <f>Params!B55</f>
        <v>Négociation</v>
      </c>
      <c r="Y4" s="56" t="str">
        <f>IF(COUNTIF('Création Personnage'!$B$18:$D$18,X4)=1,"X","")</f>
        <v/>
      </c>
      <c r="AA4" s="116" t="str">
        <f>Params!B56</f>
        <v>Trempe</v>
      </c>
      <c r="AB4" s="56" t="str">
        <f>IF(COUNTIF('Création Personnage'!$B$18:$D$18,AA4)=1,"X","")</f>
        <v/>
      </c>
    </row>
    <row r="5" spans="2:28" ht="5" customHeight="1" x14ac:dyDescent="0.2">
      <c r="B5" s="54"/>
      <c r="C5" s="7"/>
      <c r="D5" s="7"/>
      <c r="E5" s="7"/>
      <c r="F5" s="55"/>
      <c r="H5" s="54"/>
      <c r="I5" s="7"/>
      <c r="J5" s="7"/>
      <c r="K5" s="7"/>
      <c r="L5" s="7"/>
      <c r="M5" s="60"/>
      <c r="O5" s="54"/>
      <c r="P5" s="7"/>
      <c r="Q5" s="7"/>
      <c r="R5" s="7"/>
      <c r="S5" s="55"/>
      <c r="U5" s="54"/>
      <c r="V5" s="55"/>
      <c r="X5" s="54"/>
      <c r="Y5" s="55"/>
      <c r="AA5" s="54"/>
      <c r="AB5" s="55"/>
    </row>
    <row r="6" spans="2:28" ht="5" customHeight="1" x14ac:dyDescent="0.2">
      <c r="B6" s="54"/>
      <c r="C6" s="7"/>
      <c r="D6" s="7"/>
      <c r="E6" s="7"/>
      <c r="F6" s="55"/>
      <c r="H6" s="54"/>
      <c r="I6" s="7"/>
      <c r="J6" s="7"/>
      <c r="K6" s="7"/>
      <c r="L6" s="7"/>
      <c r="M6" s="60"/>
      <c r="O6" s="54"/>
      <c r="P6" s="7"/>
      <c r="Q6" s="7"/>
      <c r="R6" s="7"/>
      <c r="S6" s="55"/>
      <c r="U6" s="54"/>
      <c r="V6" s="55"/>
      <c r="X6" s="54"/>
      <c r="Y6" s="55"/>
      <c r="AA6" s="54"/>
      <c r="AB6" s="55"/>
    </row>
    <row r="7" spans="2:28" x14ac:dyDescent="0.2">
      <c r="B7" s="205" t="str">
        <f>Params!A81</f>
        <v>Acrobatie</v>
      </c>
      <c r="C7" s="206"/>
      <c r="D7" s="206"/>
      <c r="E7" s="207"/>
      <c r="F7" s="57">
        <f>'Calculs bonus malus'!D$137 +F$2+'Expérience et ajustements'!B11</f>
        <v>0</v>
      </c>
      <c r="H7" s="211" t="str">
        <f>Params!A91</f>
        <v>Armes de jet</v>
      </c>
      <c r="I7" s="212"/>
      <c r="J7" s="212"/>
      <c r="K7" s="212"/>
      <c r="L7" s="213"/>
      <c r="M7" s="57">
        <f>'Calculs bonus malus'!X$137 +M$2+'Expérience et ajustements'!B21</f>
        <v>0</v>
      </c>
      <c r="N7" s="42">
        <f>'Calculs bonus malus'!Y$137 +N$2</f>
        <v>0</v>
      </c>
      <c r="O7" s="205" t="str">
        <f>Params!A99</f>
        <v>Déguisement</v>
      </c>
      <c r="P7" s="206"/>
      <c r="Q7" s="206"/>
      <c r="R7" s="207"/>
      <c r="S7" s="57">
        <f>'Calculs bonus malus'!AN$137 +S$2+'Expérience et ajustements'!B29</f>
        <v>0</v>
      </c>
      <c r="U7" s="11" t="str">
        <f>Params!A107</f>
        <v>Analyse</v>
      </c>
      <c r="V7" s="57">
        <f>'Calculs bonus malus'!BD$137+V$2+'Expérience et ajustements'!B37</f>
        <v>0</v>
      </c>
      <c r="X7" s="11" t="str">
        <f>Params!A120</f>
        <v>Baratin</v>
      </c>
      <c r="Y7" s="57">
        <f>'Calculs bonus malus'!CD$137+Y$2+'Expérience et ajustements'!B50</f>
        <v>0</v>
      </c>
      <c r="AA7" s="11" t="str">
        <f>Params!A129</f>
        <v>Commandement</v>
      </c>
      <c r="AB7" s="57">
        <f>'Calculs bonus malus'!CV$137+AB$2+'Expérience et ajustements'!B59</f>
        <v>0</v>
      </c>
    </row>
    <row r="8" spans="2:28" x14ac:dyDescent="0.2">
      <c r="B8" s="211" t="str">
        <f>Params!A82</f>
        <v>Armes de poing</v>
      </c>
      <c r="C8" s="212"/>
      <c r="D8" s="212"/>
      <c r="E8" s="213"/>
      <c r="F8" s="57">
        <f>'Calculs bonus malus'!F$137 +$F$2+'Expérience et ajustements'!B12</f>
        <v>0</v>
      </c>
      <c r="H8" s="211" t="str">
        <f>Params!A92</f>
        <v>[Armes lourdes]</v>
      </c>
      <c r="I8" s="212"/>
      <c r="J8" s="212"/>
      <c r="K8" s="212"/>
      <c r="L8" s="213"/>
      <c r="M8" s="57" t="str">
        <f>IF('Calculs bonus malus'!Z$137 +'Expérience et ajustements'!B22&lt;=0,"-",'Calculs bonus malus'!Z$137 +M$2+'Expérience et ajustements'!B22)</f>
        <v>-</v>
      </c>
      <c r="O8" s="205" t="str">
        <f>Params!A100</f>
        <v>Discrétion</v>
      </c>
      <c r="P8" s="206"/>
      <c r="Q8" s="206"/>
      <c r="R8" s="207"/>
      <c r="S8" s="57">
        <f>'Calculs bonus malus'!AP$137 +S$2+'Expérience et ajustements'!B30</f>
        <v>0</v>
      </c>
      <c r="U8" s="11" t="str">
        <f>_xlfn.CONCAT(Params!A108,"(",'Création Personnage'!C72,")")</f>
        <v>Art()</v>
      </c>
      <c r="V8" s="57">
        <f>'Calculs bonus malus'!BF$137+V$2+'Expérience et ajustements'!B38</f>
        <v>0</v>
      </c>
      <c r="X8" s="11" t="str">
        <f>Params!A121</f>
        <v>Bureaucratie</v>
      </c>
      <c r="Y8" s="57">
        <f>'Calculs bonus malus'!CF$137+Y$2+'Expérience et ajustements'!B51</f>
        <v>0</v>
      </c>
      <c r="AA8" s="61" t="str">
        <f>Params!A130</f>
        <v>[Démolition]</v>
      </c>
      <c r="AB8" s="57" t="str">
        <f>IF('Calculs bonus malus'!CX$137+'Expérience et ajustements'!B60&lt;=0,"-",'Calculs bonus malus'!CX$137+AB$2+'Expérience et ajustements'!B60)</f>
        <v>-</v>
      </c>
    </row>
    <row r="9" spans="2:28" x14ac:dyDescent="0.2">
      <c r="B9" s="211" t="str">
        <f>Params!A83</f>
        <v>Armes d'épaule</v>
      </c>
      <c r="C9" s="212"/>
      <c r="D9" s="212"/>
      <c r="E9" s="213"/>
      <c r="F9" s="57">
        <f>'Calculs bonus malus'!H$137 +$F$2+'Expérience et ajustements'!B13</f>
        <v>0</v>
      </c>
      <c r="H9" s="205" t="str">
        <f>Params!A93</f>
        <v>Athlétisme</v>
      </c>
      <c r="I9" s="206"/>
      <c r="J9" s="206"/>
      <c r="K9" s="206"/>
      <c r="L9" s="207"/>
      <c r="M9" s="57">
        <f>'Calculs bonus malus'!AB$137 +M$2+'Expérience et ajustements'!B23</f>
        <v>0</v>
      </c>
      <c r="O9" s="205" t="str">
        <f>Params!A101</f>
        <v>Empathie</v>
      </c>
      <c r="P9" s="206"/>
      <c r="Q9" s="206"/>
      <c r="R9" s="207"/>
      <c r="S9" s="57">
        <f>'Calculs bonus malus'!AR$137 +S$2+'Expérience et ajustements'!B31</f>
        <v>0</v>
      </c>
      <c r="U9" s="11" t="str">
        <f>_xlfn.CONCAT(Params!A109,"(",'Création Personnage'!C73,")")</f>
        <v>Conn.1()</v>
      </c>
      <c r="V9" s="57">
        <f>'Calculs bonus malus'!BH$137+V$2+'Expérience et ajustements'!B39</f>
        <v>0</v>
      </c>
      <c r="X9" s="11" t="str">
        <f>Params!A122</f>
        <v>Commédie</v>
      </c>
      <c r="Y9" s="57">
        <f>'Calculs bonus malus'!CH$137+Y$2+'Expérience et ajustements'!B52</f>
        <v>0</v>
      </c>
      <c r="AA9" s="61" t="str">
        <f>Params!A131</f>
        <v>Détermination</v>
      </c>
      <c r="AB9" s="57">
        <f>'Calculs bonus malus'!CZ$137+AB$2+'Expérience et ajustements'!B61</f>
        <v>0</v>
      </c>
    </row>
    <row r="10" spans="2:28" x14ac:dyDescent="0.2">
      <c r="B10" s="211" t="str">
        <f>Params!A84</f>
        <v>[Armes embarquées]</v>
      </c>
      <c r="C10" s="212"/>
      <c r="D10" s="212"/>
      <c r="E10" s="213"/>
      <c r="F10" s="57" t="str">
        <f>IF('Calculs bonus malus'!J$137 +'Expérience et ajustements'!B14&lt;=0,"-",'Calculs bonus malus'!J$137 +$F$2+'Expérience et ajustements'!B14)</f>
        <v>-</v>
      </c>
      <c r="H10" s="205" t="str">
        <f>Params!A94</f>
        <v>Equitation</v>
      </c>
      <c r="I10" s="206"/>
      <c r="J10" s="206"/>
      <c r="K10" s="206"/>
      <c r="L10" s="207"/>
      <c r="M10" s="57">
        <f>'Calculs bonus malus'!AD$137 +M$2+'Expérience et ajustements'!B24</f>
        <v>0</v>
      </c>
      <c r="O10" s="205" t="str">
        <f>Params!A102</f>
        <v>[Falsification]</v>
      </c>
      <c r="P10" s="206"/>
      <c r="Q10" s="206"/>
      <c r="R10" s="207"/>
      <c r="S10" s="57" t="str">
        <f>IF('Calculs bonus malus'!AT$137 +'Expérience et ajustements'!B32&lt;=0,"-",'Calculs bonus malus'!AT$137 +S$2+'Expérience et ajustements'!B32)</f>
        <v>-</v>
      </c>
      <c r="U10" s="11" t="str">
        <f>_xlfn.CONCAT(Params!A110,"(",'Création Personnage'!C74,")")</f>
        <v>Conn.2()</v>
      </c>
      <c r="V10" s="57">
        <f>'Calculs bonus malus'!BJ$137+V$2+'Expérience et ajustements'!B40</f>
        <v>0</v>
      </c>
      <c r="X10" s="11" t="str">
        <f>Params!A123</f>
        <v>Commerce</v>
      </c>
      <c r="Y10" s="57">
        <f>'Calculs bonus malus'!CJ$137+Y$2+'Expérience et ajustements'!B53</f>
        <v>0</v>
      </c>
      <c r="AA10" s="11" t="str">
        <f>Params!A132</f>
        <v>Dressage</v>
      </c>
      <c r="AB10" s="57">
        <f>'Calculs bonus malus'!DB$137+AB$2+'Expérience et ajustements'!B62</f>
        <v>0</v>
      </c>
    </row>
    <row r="11" spans="2:28" x14ac:dyDescent="0.2">
      <c r="B11" s="205" t="str">
        <f>_xlfn.CONCAT('Création Personnage'!B64,"(",'Création Personnage'!C64,")")</f>
        <v>Artisanat 1()</v>
      </c>
      <c r="C11" s="206"/>
      <c r="D11" s="206"/>
      <c r="E11" s="207"/>
      <c r="F11" s="57">
        <f>'Calculs bonus malus'!L$137 +$F$2+'Expérience et ajustements'!B15</f>
        <v>0</v>
      </c>
      <c r="H11" s="211" t="str">
        <f>Params!A95</f>
        <v>Mêlée</v>
      </c>
      <c r="I11" s="212"/>
      <c r="J11" s="212"/>
      <c r="K11" s="212"/>
      <c r="L11" s="213"/>
      <c r="M11" s="57">
        <f>'Calculs bonus malus'!AF$137 +M$2+'Expérience et ajustements'!B25</f>
        <v>0</v>
      </c>
      <c r="O11" s="205" t="str">
        <f>Params!A103</f>
        <v>Recherche</v>
      </c>
      <c r="P11" s="206"/>
      <c r="Q11" s="206"/>
      <c r="R11" s="207"/>
      <c r="S11" s="57">
        <f>'Calculs bonus malus'!AV$137 +S$2+'Expérience et ajustements'!B33</f>
        <v>0</v>
      </c>
      <c r="U11" s="11" t="str">
        <f>_xlfn.CONCAT(Params!A111,"(",'Création Personnage'!C75,")")</f>
        <v>Conn.3()</v>
      </c>
      <c r="V11" s="57">
        <f>'Calculs bonus malus'!BL$137+V$2+'Expérience et ajustements'!B41</f>
        <v>0</v>
      </c>
      <c r="X11" s="11" t="str">
        <f>Params!A124</f>
        <v>Danse</v>
      </c>
      <c r="Y11" s="57">
        <f>'Calculs bonus malus'!CL$137+Y$2+'Expérience et ajustements'!B54</f>
        <v>0</v>
      </c>
      <c r="AA11" s="11" t="str">
        <f>Params!A133</f>
        <v>Illégalité</v>
      </c>
      <c r="AB11" s="57">
        <f>'Calculs bonus malus'!DD$137+AB$2+'Expérience et ajustements'!B63</f>
        <v>0</v>
      </c>
    </row>
    <row r="12" spans="2:28" x14ac:dyDescent="0.2">
      <c r="B12" s="205" t="str">
        <f>_xlfn.CONCAT('Création Personnage'!B65,"(",'Création Personnage'!C65,")")</f>
        <v>Artisanat 2()</v>
      </c>
      <c r="C12" s="206"/>
      <c r="D12" s="206"/>
      <c r="E12" s="207"/>
      <c r="F12" s="57">
        <f>'Calculs bonus malus'!N$137 +$F$2+'Expérience et ajustements'!B16</f>
        <v>0</v>
      </c>
      <c r="H12" s="205" t="str">
        <f>_xlfn.CONCAT(Params!A96,"(",'Création Personnage'!C69,")")</f>
        <v>Env. 1()</v>
      </c>
      <c r="I12" s="206"/>
      <c r="J12" s="206"/>
      <c r="K12" s="206"/>
      <c r="L12" s="207"/>
      <c r="M12" s="57">
        <f>'Calculs bonus malus'!AH$137 +M$2+'Expérience et ajustements'!B26</f>
        <v>0</v>
      </c>
      <c r="O12" s="205" t="str">
        <f>Params!A104</f>
        <v>[Senseurs]</v>
      </c>
      <c r="P12" s="206"/>
      <c r="Q12" s="206"/>
      <c r="R12" s="207"/>
      <c r="S12" s="57" t="str">
        <f>IF('Calculs bonus malus'!AX$137 +'Expérience et ajustements'!B34&lt;=0,"-",'Calculs bonus malus'!AX$137 +S$2+'Expérience et ajustements'!B34)</f>
        <v>-</v>
      </c>
      <c r="U12" s="11" t="str">
        <f>Params!A112</f>
        <v>[Esotérisme]</v>
      </c>
      <c r="V12" s="57" t="str">
        <f>IF('Calculs bonus malus'!BN$137+'Expérience et ajustements'!B42&lt;=0,"-",'Calculs bonus malus'!BN$137+V$2+'Expérience et ajustements'!B42)</f>
        <v>-</v>
      </c>
      <c r="X12" s="11" t="str">
        <f>Params!A125</f>
        <v>Eloquence</v>
      </c>
      <c r="Y12" s="57">
        <f>'Calculs bonus malus'!CN$137+Y$2+'Expérience et ajustements'!B55</f>
        <v>0</v>
      </c>
      <c r="AA12" s="61" t="str">
        <f>Params!A134</f>
        <v>Intimidation</v>
      </c>
      <c r="AB12" s="57">
        <f>'Calculs bonus malus'!DF$137+AB$2+'Expérience et ajustements'!B64</f>
        <v>0</v>
      </c>
    </row>
    <row r="13" spans="2:28" x14ac:dyDescent="0.2">
      <c r="B13" s="211" t="str">
        <f>_xlfn.CONCAT('Création Personnage'!B66,"(",'Création Personnage'!C66,")")</f>
        <v>[Pilotage 1]()</v>
      </c>
      <c r="C13" s="212"/>
      <c r="D13" s="212"/>
      <c r="E13" s="213"/>
      <c r="F13" s="57" t="str">
        <f>IF('Calculs bonus malus'!P$137 +'Expérience et ajustements'!B17&lt;=0,"-",'Calculs bonus malus'!P$137 +$F$2+'Expérience et ajustements'!B17)</f>
        <v>-</v>
      </c>
      <c r="H13" s="205" t="str">
        <f>_xlfn.CONCAT(Params!A97,"(",'Création Personnage'!C70,")")</f>
        <v>Env. 2()</v>
      </c>
      <c r="I13" s="206"/>
      <c r="J13" s="206"/>
      <c r="K13" s="206"/>
      <c r="L13" s="207"/>
      <c r="M13" s="57">
        <f>'Calculs bonus malus'!AJ$137 +M$2+'Expérience et ajustements'!B27</f>
        <v>0</v>
      </c>
      <c r="O13" s="205" t="str">
        <f>Params!A105</f>
        <v>[Syst.Sécurité]</v>
      </c>
      <c r="P13" s="206"/>
      <c r="Q13" s="206"/>
      <c r="R13" s="207"/>
      <c r="S13" s="57" t="str">
        <f>IF('Calculs bonus malus'!AZ$137 +'Expérience et ajustements'!B35&lt;=0,"-",'Calculs bonus malus'!AZ$137 +S$2+'Expérience et ajustements'!B35)</f>
        <v>-</v>
      </c>
      <c r="U13" s="11" t="str">
        <f>Params!A113</f>
        <v>Histoire</v>
      </c>
      <c r="V13" s="57">
        <f>'Calculs bonus malus'!BP$137+V$2+'Expérience et ajustements'!B43</f>
        <v>0</v>
      </c>
      <c r="X13" s="11" t="str">
        <f>Params!A126</f>
        <v>Etiquette</v>
      </c>
      <c r="Y13" s="57">
        <f>'Calculs bonus malus'!CP$137+Y$2+'Expérience et ajustements'!B56</f>
        <v>0</v>
      </c>
      <c r="AA13" s="11" t="str">
        <f>Params!A135</f>
        <v>Premier soins</v>
      </c>
      <c r="AB13" s="57">
        <f>'Calculs bonus malus'!DH$137+AB$2+'Expérience et ajustements'!B65</f>
        <v>0</v>
      </c>
    </row>
    <row r="14" spans="2:28" x14ac:dyDescent="0.2">
      <c r="B14" s="211" t="str">
        <f>_xlfn.CONCAT('Création Personnage'!B67,"(",'Création Personnage'!C67,")")</f>
        <v>[Pilotage 2]()</v>
      </c>
      <c r="C14" s="212"/>
      <c r="D14" s="212"/>
      <c r="E14" s="213"/>
      <c r="F14" s="57" t="str">
        <f>IF('Calculs bonus malus'!R$137 +'Expérience et ajustements'!B18&lt;=0,"-",'Calculs bonus malus'!R$137 +$F$2+'Expérience et ajustements'!B18)</f>
        <v>-</v>
      </c>
      <c r="H14" s="205" t="str">
        <f>_xlfn.CONCAT(Params!A98,"(",'Création Personnage'!C71,")")</f>
        <v>Env. 3()</v>
      </c>
      <c r="I14" s="206"/>
      <c r="J14" s="206"/>
      <c r="K14" s="206"/>
      <c r="L14" s="207"/>
      <c r="M14" s="57">
        <f>'Calculs bonus malus'!AL$137 +M$2+'Expérience et ajustements'!B28</f>
        <v>0</v>
      </c>
      <c r="O14" s="205" t="str">
        <f>Params!A106</f>
        <v>Vigilance</v>
      </c>
      <c r="P14" s="206"/>
      <c r="Q14" s="206"/>
      <c r="R14" s="207"/>
      <c r="S14" s="57">
        <f>'Calculs bonus malus'!BB$137 +S$2+'Expérience et ajustements'!B36</f>
        <v>0</v>
      </c>
      <c r="U14" s="11" t="str">
        <f>Params!A114</f>
        <v>[Ingéniérie]</v>
      </c>
      <c r="V14" s="57" t="str">
        <f>IF('Calculs bonus malus'!BR$137+'Expérience et ajustements'!B44&lt;=0,"-",'Calculs bonus malus'!BR$137+V$2+'Expérience et ajustements'!B44)</f>
        <v>-</v>
      </c>
      <c r="X14" s="11" t="str">
        <f>Params!A127</f>
        <v>Jeu</v>
      </c>
      <c r="Y14" s="57">
        <f>'Calculs bonus malus'!CR$137+Y$2+'Expérience et ajustements'!B57</f>
        <v>0</v>
      </c>
      <c r="AA14" s="11" t="str">
        <f>Params!A136</f>
        <v>Tactique</v>
      </c>
      <c r="AB14" s="57">
        <f>'Calculs bonus malus'!DJ$137+AB$2+'Expérience et ajustements'!B66</f>
        <v>0</v>
      </c>
    </row>
    <row r="15" spans="2:28" x14ac:dyDescent="0.2">
      <c r="B15" s="211" t="str">
        <f>_xlfn.CONCAT('Création Personnage'!B68,"(",'Création Personnage'!C68,")")</f>
        <v>[Pilotage 3]()</v>
      </c>
      <c r="C15" s="212"/>
      <c r="D15" s="212"/>
      <c r="E15" s="213"/>
      <c r="F15" s="57" t="str">
        <f>IF('Calculs bonus malus'!T$137 +'Expérience et ajustements'!B19&lt;=0,"-",'Calculs bonus malus'!T$137 +$F$2+'Expérience et ajustements'!B19)</f>
        <v>-</v>
      </c>
      <c r="H15" s="205"/>
      <c r="I15" s="206"/>
      <c r="J15" s="206"/>
      <c r="K15" s="206"/>
      <c r="L15" s="207"/>
      <c r="M15" s="57"/>
      <c r="O15" s="205"/>
      <c r="P15" s="206"/>
      <c r="Q15" s="206"/>
      <c r="R15" s="207"/>
      <c r="S15" s="57"/>
      <c r="U15" s="11" t="str">
        <f>Params!A115</f>
        <v>[Médecine]</v>
      </c>
      <c r="V15" s="57" t="str">
        <f>IF('Calculs bonus malus'!BT$137+'Expérience et ajustements'!B45&lt;=0,"-",'Calculs bonus malus'!BT$137+V$2+'Expérience et ajustements'!B45)</f>
        <v>-</v>
      </c>
      <c r="X15" s="61" t="str">
        <f>Params!A128</f>
        <v>Séduction</v>
      </c>
      <c r="Y15" s="57">
        <f>'Calculs bonus malus'!CT$137+Y$2+'Expérience et ajustements'!B58</f>
        <v>0</v>
      </c>
      <c r="AA15" s="11"/>
      <c r="AB15" s="57"/>
    </row>
    <row r="16" spans="2:28" x14ac:dyDescent="0.2">
      <c r="B16" s="205" t="str">
        <f>Params!A90</f>
        <v>Technologie</v>
      </c>
      <c r="C16" s="206"/>
      <c r="D16" s="206"/>
      <c r="E16" s="207"/>
      <c r="F16" s="57">
        <f>'Calculs bonus malus'!V$137 +$F$2+'Expérience et ajustements'!B20</f>
        <v>0</v>
      </c>
      <c r="H16" s="205"/>
      <c r="I16" s="206"/>
      <c r="J16" s="206"/>
      <c r="K16" s="206"/>
      <c r="L16" s="207"/>
      <c r="M16" s="57"/>
      <c r="O16" s="205"/>
      <c r="P16" s="206"/>
      <c r="Q16" s="206"/>
      <c r="R16" s="207"/>
      <c r="S16" s="57"/>
      <c r="U16" s="11" t="str">
        <f>Params!A116</f>
        <v>Navigation</v>
      </c>
      <c r="V16" s="57">
        <f>'Calculs bonus malus'!BV$137+V$2+'Expérience et ajustements'!B46</f>
        <v>0</v>
      </c>
      <c r="X16" s="11"/>
      <c r="Y16" s="57"/>
      <c r="AA16" s="11"/>
      <c r="AB16" s="57"/>
    </row>
    <row r="17" spans="2:28" x14ac:dyDescent="0.2">
      <c r="B17" s="205"/>
      <c r="C17" s="206"/>
      <c r="D17" s="206"/>
      <c r="E17" s="207"/>
      <c r="F17" s="57"/>
      <c r="H17" s="205"/>
      <c r="I17" s="206"/>
      <c r="J17" s="206"/>
      <c r="K17" s="206"/>
      <c r="L17" s="207"/>
      <c r="M17" s="57"/>
      <c r="O17" s="205"/>
      <c r="P17" s="206"/>
      <c r="Q17" s="206"/>
      <c r="R17" s="207"/>
      <c r="S17" s="57"/>
      <c r="U17" s="11" t="str">
        <f>Params!A117</f>
        <v>[Sciences solaire]</v>
      </c>
      <c r="V17" s="57" t="str">
        <f>IF('Calculs bonus malus'!BX$137+'Expérience et ajustements'!B47&lt;=0,"-",'Calculs bonus malus'!BX$137+V$2+'Expérience et ajustements'!B47)</f>
        <v>-</v>
      </c>
      <c r="X17" s="11"/>
      <c r="Y17" s="57"/>
      <c r="AA17" s="11"/>
      <c r="AB17" s="57"/>
    </row>
    <row r="18" spans="2:28" x14ac:dyDescent="0.2">
      <c r="B18" s="205"/>
      <c r="C18" s="206"/>
      <c r="D18" s="206"/>
      <c r="E18" s="207"/>
      <c r="F18" s="83"/>
      <c r="H18" s="205"/>
      <c r="I18" s="206"/>
      <c r="J18" s="206"/>
      <c r="K18" s="206"/>
      <c r="L18" s="207"/>
      <c r="M18" s="83"/>
      <c r="O18" s="205"/>
      <c r="P18" s="206"/>
      <c r="Q18" s="206"/>
      <c r="R18" s="207"/>
      <c r="S18" s="83"/>
      <c r="U18" s="82" t="str">
        <f>Params!A118</f>
        <v>[Sciences stellaires]</v>
      </c>
      <c r="V18" s="57" t="str">
        <f>IF('Calculs bonus malus'!BZ$137+'Expérience et ajustements'!B48&lt;=0,"-",'Calculs bonus malus'!BZ$137+V$2+'Expérience et ajustements'!B48)</f>
        <v>-</v>
      </c>
      <c r="X18" s="82"/>
      <c r="Y18" s="83"/>
      <c r="AA18" s="82"/>
      <c r="AB18" s="83"/>
    </row>
    <row r="19" spans="2:28" ht="17" thickBot="1" x14ac:dyDescent="0.25">
      <c r="B19" s="208"/>
      <c r="C19" s="209"/>
      <c r="D19" s="209"/>
      <c r="E19" s="210"/>
      <c r="F19" s="58"/>
      <c r="H19" s="208"/>
      <c r="I19" s="209"/>
      <c r="J19" s="209"/>
      <c r="K19" s="209"/>
      <c r="L19" s="210"/>
      <c r="M19" s="58"/>
      <c r="O19" s="208"/>
      <c r="P19" s="209"/>
      <c r="Q19" s="209"/>
      <c r="R19" s="210"/>
      <c r="S19" s="58"/>
      <c r="U19" s="13" t="str">
        <f>Params!A119</f>
        <v>Stratégie</v>
      </c>
      <c r="V19" s="58">
        <f>'Calculs bonus malus'!CB$137+V$2+'Expérience et ajustements'!B49</f>
        <v>0</v>
      </c>
      <c r="X19" s="13"/>
      <c r="Y19" s="58"/>
      <c r="AA19" s="13"/>
      <c r="AB19" s="58"/>
    </row>
    <row r="20" spans="2:28" ht="3" customHeight="1" x14ac:dyDescent="0.2"/>
    <row r="21" spans="2:28" ht="3" customHeight="1" thickBot="1" x14ac:dyDescent="0.25">
      <c r="F21" s="50"/>
    </row>
    <row r="22" spans="2:28" s="63" customFormat="1" ht="22" thickBot="1" x14ac:dyDescent="0.3">
      <c r="B22" s="202" t="s">
        <v>430</v>
      </c>
      <c r="C22" s="203"/>
      <c r="D22" s="203"/>
      <c r="E22" s="203"/>
      <c r="F22" s="204"/>
      <c r="H22" s="165" t="s">
        <v>439</v>
      </c>
      <c r="I22" s="166"/>
      <c r="J22" s="166"/>
      <c r="K22" s="166"/>
      <c r="L22" s="166"/>
      <c r="M22" s="167"/>
      <c r="R22" s="153" t="s">
        <v>461</v>
      </c>
      <c r="S22" s="154"/>
      <c r="T22" s="154"/>
      <c r="U22" s="154"/>
      <c r="V22" s="154"/>
      <c r="W22" s="154"/>
      <c r="X22" s="154"/>
      <c r="Y22" s="154"/>
      <c r="Z22" s="154"/>
      <c r="AA22" s="154"/>
      <c r="AB22" s="155"/>
    </row>
    <row r="23" spans="2:28" ht="6" customHeight="1" x14ac:dyDescent="0.2">
      <c r="B23" s="54"/>
      <c r="C23" s="7"/>
      <c r="D23" s="7"/>
      <c r="E23" s="7"/>
      <c r="F23" s="55"/>
      <c r="H23" s="54"/>
      <c r="I23" s="7"/>
      <c r="J23" s="7"/>
      <c r="K23" s="7"/>
      <c r="L23" s="7"/>
      <c r="M23" s="60"/>
      <c r="R23" s="54"/>
      <c r="S23" s="7"/>
      <c r="T23" s="7"/>
      <c r="U23" s="7"/>
      <c r="V23" s="7"/>
      <c r="W23" s="7"/>
      <c r="X23" s="7"/>
      <c r="Y23" s="7"/>
      <c r="Z23" s="7"/>
      <c r="AA23" s="7"/>
      <c r="AB23" s="60"/>
    </row>
    <row r="24" spans="2:28" s="106" customFormat="1" ht="22" customHeight="1" x14ac:dyDescent="0.2">
      <c r="B24" s="107" t="s">
        <v>434</v>
      </c>
      <c r="C24" s="102">
        <v>0</v>
      </c>
      <c r="D24" s="102" t="s">
        <v>431</v>
      </c>
      <c r="E24" s="102">
        <f>$M$2+$AB$2</f>
        <v>0</v>
      </c>
      <c r="F24" s="103"/>
      <c r="H24" s="107" t="s">
        <v>438</v>
      </c>
      <c r="I24" s="108"/>
      <c r="J24" s="102">
        <v>0</v>
      </c>
      <c r="K24" s="102" t="s">
        <v>431</v>
      </c>
      <c r="L24" s="102">
        <f>Params!B353+MAX('Calculs bonus malus'!B140:B141)+'Expérience et ajustements'!B69</f>
        <v>3</v>
      </c>
      <c r="M24" s="109"/>
      <c r="O24" s="192"/>
      <c r="P24" s="192"/>
      <c r="R24" s="179" t="str">
        <f>IF(ISNA(_xlfn.CONCAT(VLOOKUP('Création Personnage'!B11,Params!A151:C156,2,FALSE)," : ",VLOOKUP('Création Personnage'!B11,Params!A151:C156,3,FALSE))),"",_xlfn.CONCAT(VLOOKUP('Création Personnage'!B11,Params!A151:C156,2,FALSE)," : ",VLOOKUP('Création Personnage'!B11,Params!A151:C156,3,FALSE)))</f>
        <v/>
      </c>
      <c r="S24" s="180"/>
      <c r="T24" s="180"/>
      <c r="U24" s="180"/>
      <c r="V24" s="180"/>
      <c r="W24" s="180"/>
      <c r="X24" s="180"/>
      <c r="Y24" s="180"/>
      <c r="Z24" s="180"/>
      <c r="AA24" s="180"/>
      <c r="AB24" s="181"/>
    </row>
    <row r="25" spans="2:28" s="106" customFormat="1" ht="22" customHeight="1" x14ac:dyDescent="0.2">
      <c r="B25" s="110" t="s">
        <v>435</v>
      </c>
      <c r="C25" s="104">
        <v>0</v>
      </c>
      <c r="D25" s="104" t="s">
        <v>431</v>
      </c>
      <c r="E25" s="104">
        <f>$M$2+$AB$2</f>
        <v>0</v>
      </c>
      <c r="F25" s="99"/>
      <c r="H25" s="110" t="s">
        <v>432</v>
      </c>
      <c r="I25" s="111"/>
      <c r="J25" s="104">
        <v>0</v>
      </c>
      <c r="K25" s="104" t="s">
        <v>431</v>
      </c>
      <c r="L25" s="104">
        <f>((S2+V2)*2)+'Expérience et ajustements'!B70</f>
        <v>0</v>
      </c>
      <c r="M25" s="112"/>
      <c r="O25" s="192"/>
      <c r="P25" s="192"/>
      <c r="R25" s="182"/>
      <c r="S25" s="183"/>
      <c r="T25" s="183"/>
      <c r="U25" s="183"/>
      <c r="V25" s="183"/>
      <c r="W25" s="183"/>
      <c r="X25" s="183"/>
      <c r="Y25" s="183"/>
      <c r="Z25" s="183"/>
      <c r="AA25" s="183"/>
      <c r="AB25" s="184"/>
    </row>
    <row r="26" spans="2:28" s="106" customFormat="1" ht="22" customHeight="1" x14ac:dyDescent="0.2">
      <c r="B26" s="110" t="s">
        <v>436</v>
      </c>
      <c r="C26" s="104">
        <v>0</v>
      </c>
      <c r="D26" s="104" t="s">
        <v>431</v>
      </c>
      <c r="E26" s="104">
        <f>$M$2+$AB$2</f>
        <v>0</v>
      </c>
      <c r="F26" s="99"/>
      <c r="H26" s="110" t="s">
        <v>433</v>
      </c>
      <c r="I26" s="111"/>
      <c r="J26" s="104">
        <v>0</v>
      </c>
      <c r="K26" s="104"/>
      <c r="L26" s="104"/>
      <c r="M26" s="112"/>
      <c r="O26" s="192"/>
      <c r="P26" s="192"/>
      <c r="R26" s="182"/>
      <c r="S26" s="183"/>
      <c r="T26" s="183"/>
      <c r="U26" s="183"/>
      <c r="V26" s="183"/>
      <c r="W26" s="183"/>
      <c r="X26" s="183"/>
      <c r="Y26" s="183"/>
      <c r="Z26" s="183"/>
      <c r="AA26" s="183"/>
      <c r="AB26" s="184"/>
    </row>
    <row r="27" spans="2:28" s="106" customFormat="1" ht="22" customHeight="1" thickBot="1" x14ac:dyDescent="0.25">
      <c r="B27" s="113" t="s">
        <v>437</v>
      </c>
      <c r="C27" s="105">
        <v>0</v>
      </c>
      <c r="D27" s="105" t="s">
        <v>431</v>
      </c>
      <c r="E27" s="105">
        <f>$M$2+$AB$2</f>
        <v>0</v>
      </c>
      <c r="F27" s="101"/>
      <c r="H27" s="113"/>
      <c r="I27" s="114"/>
      <c r="J27" s="105"/>
      <c r="K27" s="105"/>
      <c r="L27" s="105"/>
      <c r="M27" s="115"/>
      <c r="R27" s="185"/>
      <c r="S27" s="186"/>
      <c r="T27" s="186"/>
      <c r="U27" s="186"/>
      <c r="V27" s="186"/>
      <c r="W27" s="186"/>
      <c r="X27" s="186"/>
      <c r="Y27" s="186"/>
      <c r="Z27" s="186"/>
      <c r="AA27" s="186"/>
      <c r="AB27" s="187"/>
    </row>
    <row r="28" spans="2:28" ht="5" customHeight="1" x14ac:dyDescent="0.2"/>
    <row r="29" spans="2:28" ht="5" customHeight="1" thickBot="1" x14ac:dyDescent="0.25"/>
    <row r="30" spans="2:28" ht="22" thickBot="1" x14ac:dyDescent="0.3">
      <c r="B30" s="176" t="s">
        <v>448</v>
      </c>
      <c r="C30" s="177"/>
      <c r="D30" s="177"/>
      <c r="E30" s="177"/>
      <c r="F30" s="177"/>
      <c r="G30" s="177"/>
      <c r="H30" s="177"/>
      <c r="I30" s="177"/>
      <c r="J30" s="177"/>
      <c r="K30" s="177"/>
      <c r="L30" s="177"/>
      <c r="M30" s="177"/>
      <c r="N30" s="177"/>
      <c r="O30" s="177"/>
      <c r="P30" s="178"/>
      <c r="R30" s="153" t="s">
        <v>463</v>
      </c>
      <c r="S30" s="154"/>
      <c r="T30" s="154"/>
      <c r="U30" s="154"/>
      <c r="V30" s="154"/>
      <c r="W30" s="154"/>
      <c r="X30" s="154"/>
      <c r="Y30" s="154"/>
      <c r="Z30" s="154"/>
      <c r="AA30" s="154"/>
      <c r="AB30" s="155"/>
    </row>
    <row r="31" spans="2:28" ht="4" customHeight="1" x14ac:dyDescent="0.2">
      <c r="B31" s="72"/>
      <c r="C31" s="7"/>
      <c r="D31" s="7"/>
      <c r="E31" s="7"/>
      <c r="F31" s="67"/>
      <c r="G31" s="7"/>
      <c r="H31" s="7"/>
      <c r="I31" s="7"/>
      <c r="J31" s="7"/>
      <c r="K31" s="7"/>
      <c r="L31" s="7"/>
      <c r="M31" s="7"/>
      <c r="N31" s="7"/>
      <c r="O31" s="7"/>
      <c r="P31" s="60"/>
      <c r="R31" s="54"/>
      <c r="S31" s="7"/>
      <c r="T31" s="7"/>
      <c r="U31" s="7"/>
      <c r="V31" s="7"/>
      <c r="W31" s="7"/>
      <c r="X31" s="7"/>
      <c r="Y31" s="7"/>
      <c r="Z31" s="7"/>
      <c r="AA31" s="7"/>
      <c r="AB31" s="60"/>
    </row>
    <row r="32" spans="2:28" ht="4" customHeight="1" thickBot="1" x14ac:dyDescent="0.25">
      <c r="B32" s="54"/>
      <c r="C32" s="7"/>
      <c r="D32" s="7"/>
      <c r="E32" s="7"/>
      <c r="F32" s="67"/>
      <c r="G32" s="7"/>
      <c r="H32" s="7"/>
      <c r="I32" s="7"/>
      <c r="J32" s="7"/>
      <c r="K32" s="7"/>
      <c r="L32" s="7"/>
      <c r="M32" s="7"/>
      <c r="N32" s="7"/>
      <c r="O32" s="7"/>
      <c r="P32" s="60"/>
      <c r="R32" s="54"/>
      <c r="S32" s="7"/>
      <c r="T32" s="7"/>
      <c r="U32" s="7"/>
      <c r="V32" s="7"/>
      <c r="W32" s="7"/>
      <c r="X32" s="7"/>
      <c r="Y32" s="7"/>
      <c r="Z32" s="7"/>
      <c r="AA32" s="7"/>
      <c r="AB32" s="60"/>
    </row>
    <row r="33" spans="2:28" x14ac:dyDescent="0.2">
      <c r="B33" s="190" t="s">
        <v>449</v>
      </c>
      <c r="C33" s="191"/>
      <c r="D33" s="191"/>
      <c r="E33" s="191"/>
      <c r="F33" s="191"/>
      <c r="G33" s="191"/>
      <c r="H33" s="73" t="s">
        <v>450</v>
      </c>
      <c r="I33" s="73" t="s">
        <v>452</v>
      </c>
      <c r="J33" s="174" t="s">
        <v>454</v>
      </c>
      <c r="K33" s="174"/>
      <c r="L33" s="174" t="s">
        <v>453</v>
      </c>
      <c r="M33" s="174"/>
      <c r="N33" s="174"/>
      <c r="O33" s="73" t="s">
        <v>455</v>
      </c>
      <c r="P33" s="59" t="s">
        <v>456</v>
      </c>
      <c r="R33" s="156" t="str">
        <f>_xlfn.CONCAT('Calculs bonus malus'!C145:S167)</f>
        <v/>
      </c>
      <c r="S33" s="157"/>
      <c r="T33" s="157"/>
      <c r="U33" s="157"/>
      <c r="V33" s="157"/>
      <c r="W33" s="157"/>
      <c r="X33" s="157"/>
      <c r="Y33" s="157"/>
      <c r="Z33" s="157"/>
      <c r="AA33" s="157"/>
      <c r="AB33" s="158"/>
    </row>
    <row r="34" spans="2:28" s="106" customFormat="1" ht="22" customHeight="1" x14ac:dyDescent="0.2">
      <c r="B34" s="172"/>
      <c r="C34" s="173"/>
      <c r="D34" s="173"/>
      <c r="E34" s="173"/>
      <c r="F34" s="173"/>
      <c r="G34" s="173"/>
      <c r="H34" s="98" t="str">
        <f>IF(ISBLANK($B34),"",VLOOKUP($B34,Params!$A$360:$G$374,3,FALSE))</f>
        <v/>
      </c>
      <c r="I34" s="98" t="str">
        <f>IF(ISBLANK($B34),"",VLOOKUP($B34,Params!$A$360:$G$374,4,FALSE))</f>
        <v/>
      </c>
      <c r="J34" s="151" t="str">
        <f>IF(ISBLANK($B34),"",VLOOKUP($B34,Params!$A$360:$G$374,5,FALSE))</f>
        <v/>
      </c>
      <c r="K34" s="151"/>
      <c r="L34" s="151" t="str">
        <f>IF(ISBLANK($B34),"",VLOOKUP($B34,Params!$A$360:$G$374,6,FALSE))</f>
        <v/>
      </c>
      <c r="M34" s="151"/>
      <c r="N34" s="151"/>
      <c r="O34" s="98"/>
      <c r="P34" s="99" t="str">
        <f>IF(ISBLANK($B34),"",VLOOKUP($B34,Params!$A$360:$G$374,2,FALSE))</f>
        <v/>
      </c>
      <c r="R34" s="159"/>
      <c r="S34" s="160"/>
      <c r="T34" s="160"/>
      <c r="U34" s="160"/>
      <c r="V34" s="160"/>
      <c r="W34" s="160"/>
      <c r="X34" s="160"/>
      <c r="Y34" s="160"/>
      <c r="Z34" s="160"/>
      <c r="AA34" s="160"/>
      <c r="AB34" s="161"/>
    </row>
    <row r="35" spans="2:28" s="106" customFormat="1" ht="22" customHeight="1" x14ac:dyDescent="0.2">
      <c r="B35" s="172"/>
      <c r="C35" s="173"/>
      <c r="D35" s="173"/>
      <c r="E35" s="173"/>
      <c r="F35" s="173"/>
      <c r="G35" s="173"/>
      <c r="H35" s="98" t="str">
        <f>IF(ISBLANK($B35),"",VLOOKUP($B35,Params!$A$360:$G$374,3,FALSE))</f>
        <v/>
      </c>
      <c r="I35" s="98" t="str">
        <f>IF(ISBLANK($B35),"",VLOOKUP($B35,Params!$A$360:$G$374,4,FALSE))</f>
        <v/>
      </c>
      <c r="J35" s="151" t="str">
        <f>IF(ISBLANK($B35),"",VLOOKUP($B35,Params!$A$360:$G$374,5,FALSE))</f>
        <v/>
      </c>
      <c r="K35" s="151"/>
      <c r="L35" s="151" t="str">
        <f>IF(ISBLANK($B35),"",VLOOKUP($B35,Params!$A$360:$G$374,6,FALSE))</f>
        <v/>
      </c>
      <c r="M35" s="151"/>
      <c r="N35" s="151"/>
      <c r="O35" s="98"/>
      <c r="P35" s="99" t="str">
        <f>IF(ISBLANK($B35),"",VLOOKUP($B35,Params!$A$360:$G$374,2,FALSE))</f>
        <v/>
      </c>
      <c r="R35" s="159"/>
      <c r="S35" s="160"/>
      <c r="T35" s="160"/>
      <c r="U35" s="160"/>
      <c r="V35" s="160"/>
      <c r="W35" s="160"/>
      <c r="X35" s="160"/>
      <c r="Y35" s="160"/>
      <c r="Z35" s="160"/>
      <c r="AA35" s="160"/>
      <c r="AB35" s="161"/>
    </row>
    <row r="36" spans="2:28" s="106" customFormat="1" ht="22" customHeight="1" x14ac:dyDescent="0.2">
      <c r="B36" s="172"/>
      <c r="C36" s="173"/>
      <c r="D36" s="173"/>
      <c r="E36" s="173"/>
      <c r="F36" s="173"/>
      <c r="G36" s="173"/>
      <c r="H36" s="98" t="str">
        <f>IF(ISBLANK($B36),"",VLOOKUP($B36,Params!$A$360:$G$374,3,FALSE))</f>
        <v/>
      </c>
      <c r="I36" s="98" t="str">
        <f>IF(ISBLANK($B36),"",VLOOKUP($B36,Params!$A$360:$G$374,4,FALSE))</f>
        <v/>
      </c>
      <c r="J36" s="151" t="str">
        <f>IF(ISBLANK($B36),"",VLOOKUP($B36,Params!$A$360:$G$374,5,FALSE))</f>
        <v/>
      </c>
      <c r="K36" s="151"/>
      <c r="L36" s="151" t="str">
        <f>IF(ISBLANK($B36),"",VLOOKUP($B36,Params!$A$360:$G$374,6,FALSE))</f>
        <v/>
      </c>
      <c r="M36" s="151"/>
      <c r="N36" s="151"/>
      <c r="O36" s="98"/>
      <c r="P36" s="99" t="str">
        <f>IF(ISBLANK($B36),"",VLOOKUP($B36,Params!$A$360:$G$374,2,FALSE))</f>
        <v/>
      </c>
      <c r="R36" s="159"/>
      <c r="S36" s="160"/>
      <c r="T36" s="160"/>
      <c r="U36" s="160"/>
      <c r="V36" s="160"/>
      <c r="W36" s="160"/>
      <c r="X36" s="160"/>
      <c r="Y36" s="160"/>
      <c r="Z36" s="160"/>
      <c r="AA36" s="160"/>
      <c r="AB36" s="161"/>
    </row>
    <row r="37" spans="2:28" s="106" customFormat="1" ht="22" customHeight="1" x14ac:dyDescent="0.2">
      <c r="B37" s="172"/>
      <c r="C37" s="173"/>
      <c r="D37" s="173"/>
      <c r="E37" s="173"/>
      <c r="F37" s="173"/>
      <c r="G37" s="173"/>
      <c r="H37" s="98" t="str">
        <f>IF(ISBLANK($B37),"",VLOOKUP($B37,Params!$A$360:$G$374,3,FALSE))</f>
        <v/>
      </c>
      <c r="I37" s="98" t="str">
        <f>IF(ISBLANK($B37),"",VLOOKUP($B37,Params!$A$360:$G$374,4,FALSE))</f>
        <v/>
      </c>
      <c r="J37" s="151" t="str">
        <f>IF(ISBLANK($B37),"",VLOOKUP($B37,Params!$A$360:$G$374,5,FALSE))</f>
        <v/>
      </c>
      <c r="K37" s="151"/>
      <c r="L37" s="151" t="str">
        <f>IF(ISBLANK($B37),"",VLOOKUP($B37,Params!$A$360:$G$374,6,FALSE))</f>
        <v/>
      </c>
      <c r="M37" s="151"/>
      <c r="N37" s="151"/>
      <c r="O37" s="98"/>
      <c r="P37" s="99" t="str">
        <f>IF(ISBLANK($B37),"",VLOOKUP($B37,Params!$A$360:$G$374,2,FALSE))</f>
        <v/>
      </c>
      <c r="R37" s="159"/>
      <c r="S37" s="160"/>
      <c r="T37" s="160"/>
      <c r="U37" s="160"/>
      <c r="V37" s="160"/>
      <c r="W37" s="160"/>
      <c r="X37" s="160"/>
      <c r="Y37" s="160"/>
      <c r="Z37" s="160"/>
      <c r="AA37" s="160"/>
      <c r="AB37" s="161"/>
    </row>
    <row r="38" spans="2:28" s="106" customFormat="1" ht="22" customHeight="1" thickBot="1" x14ac:dyDescent="0.25">
      <c r="B38" s="168"/>
      <c r="C38" s="169"/>
      <c r="D38" s="169"/>
      <c r="E38" s="169"/>
      <c r="F38" s="169"/>
      <c r="G38" s="169"/>
      <c r="H38" s="100" t="str">
        <f>IF(ISBLANK($B38),"",VLOOKUP($B38,Params!$A$360:$G$374,3,FALSE))</f>
        <v/>
      </c>
      <c r="I38" s="100" t="str">
        <f>IF(ISBLANK($B38),"",VLOOKUP($B38,Params!$A$360:$G$374,4,FALSE))</f>
        <v/>
      </c>
      <c r="J38" s="170" t="str">
        <f>IF(ISBLANK($B38),"",VLOOKUP($B38,Params!$A$360:$G$374,5,FALSE))</f>
        <v/>
      </c>
      <c r="K38" s="170"/>
      <c r="L38" s="170" t="str">
        <f>IF(ISBLANK($B38),"",VLOOKUP($B38,Params!$A$360:$G$374,6,FALSE))</f>
        <v/>
      </c>
      <c r="M38" s="170"/>
      <c r="N38" s="170"/>
      <c r="O38" s="100"/>
      <c r="P38" s="101" t="str">
        <f>IF(ISBLANK($B38),"",VLOOKUP($B38,Params!$A$360:$G$374,2,FALSE))</f>
        <v/>
      </c>
      <c r="R38" s="162"/>
      <c r="S38" s="163"/>
      <c r="T38" s="163"/>
      <c r="U38" s="163"/>
      <c r="V38" s="163"/>
      <c r="W38" s="163"/>
      <c r="X38" s="163"/>
      <c r="Y38" s="163"/>
      <c r="Z38" s="163"/>
      <c r="AA38" s="163"/>
      <c r="AB38" s="164"/>
    </row>
    <row r="39" spans="2:28" ht="5" customHeight="1" x14ac:dyDescent="0.2">
      <c r="B39" s="188"/>
      <c r="C39" s="188"/>
      <c r="D39" s="188"/>
      <c r="E39" s="188"/>
      <c r="F39" s="188"/>
      <c r="G39" s="188"/>
      <c r="H39" s="67"/>
      <c r="I39" s="67"/>
      <c r="J39" s="189"/>
      <c r="K39" s="189"/>
      <c r="L39" s="189"/>
      <c r="M39" s="189"/>
      <c r="N39" s="189"/>
      <c r="O39" s="67"/>
      <c r="P39" s="67"/>
    </row>
    <row r="40" spans="2:28" ht="5" customHeight="1" thickBot="1" x14ac:dyDescent="0.25">
      <c r="B40" s="74"/>
      <c r="C40" s="74"/>
      <c r="D40" s="74"/>
      <c r="E40" s="74"/>
      <c r="F40" s="74"/>
      <c r="G40" s="74"/>
      <c r="H40" s="67"/>
      <c r="I40" s="67"/>
      <c r="J40" s="67"/>
      <c r="K40" s="67"/>
      <c r="L40" s="67"/>
      <c r="M40" s="67"/>
      <c r="N40" s="67"/>
      <c r="O40" s="67"/>
      <c r="P40" s="67"/>
    </row>
    <row r="41" spans="2:28" ht="22" customHeight="1" thickBot="1" x14ac:dyDescent="0.3">
      <c r="B41" s="165" t="s">
        <v>464</v>
      </c>
      <c r="C41" s="166"/>
      <c r="D41" s="166"/>
      <c r="E41" s="166"/>
      <c r="F41" s="166"/>
      <c r="G41" s="166"/>
      <c r="H41" s="166"/>
      <c r="I41" s="166"/>
      <c r="J41" s="166"/>
      <c r="K41" s="166"/>
      <c r="L41" s="166"/>
      <c r="M41" s="166"/>
      <c r="N41" s="166"/>
      <c r="O41" s="166"/>
      <c r="P41" s="167"/>
      <c r="R41" s="153" t="s">
        <v>465</v>
      </c>
      <c r="S41" s="154"/>
      <c r="T41" s="154"/>
      <c r="U41" s="154"/>
      <c r="V41" s="154"/>
      <c r="W41" s="154"/>
      <c r="X41" s="154"/>
      <c r="Y41" s="154"/>
      <c r="Z41" s="154"/>
      <c r="AA41" s="154"/>
      <c r="AB41" s="155"/>
    </row>
    <row r="42" spans="2:28" ht="4" customHeight="1" thickBot="1" x14ac:dyDescent="0.25">
      <c r="B42" s="54"/>
      <c r="C42" s="7"/>
      <c r="D42" s="7"/>
      <c r="E42" s="7"/>
      <c r="F42" s="67"/>
      <c r="G42" s="7"/>
      <c r="H42" s="7"/>
      <c r="I42" s="7"/>
      <c r="J42" s="7"/>
      <c r="K42" s="7"/>
      <c r="L42" s="7"/>
      <c r="M42" s="7"/>
      <c r="N42" s="7"/>
      <c r="O42" s="7"/>
      <c r="P42" s="60"/>
      <c r="R42" s="54"/>
      <c r="S42" s="7"/>
      <c r="T42" s="7"/>
      <c r="U42" s="7"/>
      <c r="V42" s="7"/>
      <c r="W42" s="7"/>
      <c r="X42" s="7"/>
      <c r="Y42" s="7"/>
      <c r="Z42" s="7"/>
      <c r="AA42" s="7"/>
      <c r="AB42" s="60"/>
    </row>
    <row r="43" spans="2:28" x14ac:dyDescent="0.2">
      <c r="B43" s="190" t="s">
        <v>457</v>
      </c>
      <c r="C43" s="191"/>
      <c r="D43" s="191"/>
      <c r="E43" s="191"/>
      <c r="F43" s="191"/>
      <c r="G43" s="191"/>
      <c r="H43" s="174" t="s">
        <v>458</v>
      </c>
      <c r="I43" s="174"/>
      <c r="J43" s="174" t="s">
        <v>459</v>
      </c>
      <c r="K43" s="174"/>
      <c r="L43" s="174"/>
      <c r="M43" s="174"/>
      <c r="N43" s="174"/>
      <c r="O43" s="174" t="s">
        <v>460</v>
      </c>
      <c r="P43" s="175"/>
      <c r="R43" s="156" t="str">
        <f>_xlfn.CONCAT('Calculs bonus malus'!C170:S174)</f>
        <v/>
      </c>
      <c r="S43" s="157"/>
      <c r="T43" s="157"/>
      <c r="U43" s="157"/>
      <c r="V43" s="157"/>
      <c r="W43" s="157"/>
      <c r="X43" s="157"/>
      <c r="Y43" s="157"/>
      <c r="Z43" s="157"/>
      <c r="AA43" s="157"/>
      <c r="AB43" s="158"/>
    </row>
    <row r="44" spans="2:28" s="106" customFormat="1" ht="22" customHeight="1" x14ac:dyDescent="0.2">
      <c r="B44" s="172"/>
      <c r="C44" s="173"/>
      <c r="D44" s="173"/>
      <c r="E44" s="173"/>
      <c r="F44" s="173"/>
      <c r="G44" s="173"/>
      <c r="H44" s="151" t="str">
        <f>IF(ISBLANK($B44),"",VLOOKUP($B44,Params!$A$378:$C$380,2,FALSE))</f>
        <v/>
      </c>
      <c r="I44" s="151"/>
      <c r="J44" s="151" t="str">
        <f>IF(ISBLANK($B44),"",VLOOKUP($B44,Params!$A$378:$C$380,3,FALSE))</f>
        <v/>
      </c>
      <c r="K44" s="151"/>
      <c r="L44" s="151"/>
      <c r="M44" s="151"/>
      <c r="N44" s="151"/>
      <c r="O44" s="151" t="str">
        <f>IF(ISBLANK($B44),"",VLOOKUP($B44,Params!$A$378:$D$380,4,FALSE))</f>
        <v/>
      </c>
      <c r="P44" s="152"/>
      <c r="R44" s="159"/>
      <c r="S44" s="160"/>
      <c r="T44" s="160"/>
      <c r="U44" s="160"/>
      <c r="V44" s="160"/>
      <c r="W44" s="160"/>
      <c r="X44" s="160"/>
      <c r="Y44" s="160"/>
      <c r="Z44" s="160"/>
      <c r="AA44" s="160"/>
      <c r="AB44" s="161"/>
    </row>
    <row r="45" spans="2:28" s="106" customFormat="1" ht="22" customHeight="1" x14ac:dyDescent="0.2">
      <c r="B45" s="172"/>
      <c r="C45" s="173"/>
      <c r="D45" s="173"/>
      <c r="E45" s="173"/>
      <c r="F45" s="173"/>
      <c r="G45" s="173"/>
      <c r="H45" s="151" t="str">
        <f>IF(ISBLANK($B45),"",VLOOKUP($B45,Params!$A$378:$C$380,2,FALSE))</f>
        <v/>
      </c>
      <c r="I45" s="151"/>
      <c r="J45" s="151" t="str">
        <f>IF(ISBLANK($B45),"",VLOOKUP($B45,Params!$A$378:$C$380,3,FALSE))</f>
        <v/>
      </c>
      <c r="K45" s="151"/>
      <c r="L45" s="151"/>
      <c r="M45" s="151"/>
      <c r="N45" s="151"/>
      <c r="O45" s="151" t="str">
        <f>IF(ISBLANK($B45),"",VLOOKUP($B45,Params!$A$378:$D$380,4,FALSE))</f>
        <v/>
      </c>
      <c r="P45" s="152"/>
      <c r="R45" s="159"/>
      <c r="S45" s="160"/>
      <c r="T45" s="160"/>
      <c r="U45" s="160"/>
      <c r="V45" s="160"/>
      <c r="W45" s="160"/>
      <c r="X45" s="160"/>
      <c r="Y45" s="160"/>
      <c r="Z45" s="160"/>
      <c r="AA45" s="160"/>
      <c r="AB45" s="161"/>
    </row>
    <row r="46" spans="2:28" s="106" customFormat="1" ht="22" customHeight="1" x14ac:dyDescent="0.2">
      <c r="B46" s="172"/>
      <c r="C46" s="173"/>
      <c r="D46" s="173"/>
      <c r="E46" s="173"/>
      <c r="F46" s="173"/>
      <c r="G46" s="173"/>
      <c r="H46" s="151" t="str">
        <f>IF(ISBLANK($B46),"",VLOOKUP($B46,Params!$A$378:$C$380,2,FALSE))</f>
        <v/>
      </c>
      <c r="I46" s="151"/>
      <c r="J46" s="151" t="str">
        <f>IF(ISBLANK($B46),"",VLOOKUP($B46,Params!$A$378:$C$380,3,FALSE))</f>
        <v/>
      </c>
      <c r="K46" s="151"/>
      <c r="L46" s="151"/>
      <c r="M46" s="151"/>
      <c r="N46" s="151"/>
      <c r="O46" s="151" t="str">
        <f>IF(ISBLANK($B46),"",VLOOKUP($B46,Params!$A$378:$D$380,4,FALSE))</f>
        <v/>
      </c>
      <c r="P46" s="152"/>
      <c r="R46" s="159"/>
      <c r="S46" s="160"/>
      <c r="T46" s="160"/>
      <c r="U46" s="160"/>
      <c r="V46" s="160"/>
      <c r="W46" s="160"/>
      <c r="X46" s="160"/>
      <c r="Y46" s="160"/>
      <c r="Z46" s="160"/>
      <c r="AA46" s="160"/>
      <c r="AB46" s="161"/>
    </row>
    <row r="47" spans="2:28" s="106" customFormat="1" ht="22" customHeight="1" x14ac:dyDescent="0.2">
      <c r="B47" s="172"/>
      <c r="C47" s="173"/>
      <c r="D47" s="173"/>
      <c r="E47" s="173"/>
      <c r="F47" s="173"/>
      <c r="G47" s="173"/>
      <c r="H47" s="151" t="str">
        <f>IF(ISBLANK($B47),"",VLOOKUP($B47,Params!$A$378:$C$380,2,FALSE))</f>
        <v/>
      </c>
      <c r="I47" s="151"/>
      <c r="J47" s="151" t="str">
        <f>IF(ISBLANK($B47),"",VLOOKUP($B47,Params!$A$378:$C$380,3,FALSE))</f>
        <v/>
      </c>
      <c r="K47" s="151"/>
      <c r="L47" s="151"/>
      <c r="M47" s="151"/>
      <c r="N47" s="151"/>
      <c r="O47" s="151" t="str">
        <f>IF(ISBLANK($B47),"",VLOOKUP($B47,Params!$A$378:$D$380,4,FALSE))</f>
        <v/>
      </c>
      <c r="P47" s="152"/>
      <c r="R47" s="159"/>
      <c r="S47" s="160"/>
      <c r="T47" s="160"/>
      <c r="U47" s="160"/>
      <c r="V47" s="160"/>
      <c r="W47" s="160"/>
      <c r="X47" s="160"/>
      <c r="Y47" s="160"/>
      <c r="Z47" s="160"/>
      <c r="AA47" s="160"/>
      <c r="AB47" s="161"/>
    </row>
    <row r="48" spans="2:28" s="106" customFormat="1" ht="22" customHeight="1" x14ac:dyDescent="0.2">
      <c r="B48" s="172"/>
      <c r="C48" s="173"/>
      <c r="D48" s="173"/>
      <c r="E48" s="173"/>
      <c r="F48" s="173"/>
      <c r="G48" s="173"/>
      <c r="H48" s="151" t="str">
        <f>IF(ISBLANK($B48),"",VLOOKUP($B48,Params!$A$378:$C$380,2,FALSE))</f>
        <v/>
      </c>
      <c r="I48" s="151"/>
      <c r="J48" s="151" t="str">
        <f>IF(ISBLANK($B48),"",VLOOKUP($B48,Params!$A$378:$C$380,3,FALSE))</f>
        <v/>
      </c>
      <c r="K48" s="151"/>
      <c r="L48" s="151"/>
      <c r="M48" s="151"/>
      <c r="N48" s="151"/>
      <c r="O48" s="151" t="str">
        <f>IF(ISBLANK($B48),"",VLOOKUP($B48,Params!$A$378:$D$380,4,FALSE))</f>
        <v/>
      </c>
      <c r="P48" s="152"/>
      <c r="R48" s="159"/>
      <c r="S48" s="160"/>
      <c r="T48" s="160"/>
      <c r="U48" s="160"/>
      <c r="V48" s="160"/>
      <c r="W48" s="160"/>
      <c r="X48" s="160"/>
      <c r="Y48" s="160"/>
      <c r="Z48" s="160"/>
      <c r="AA48" s="160"/>
      <c r="AB48" s="161"/>
    </row>
    <row r="49" spans="2:28" s="106" customFormat="1" ht="22" customHeight="1" thickBot="1" x14ac:dyDescent="0.25">
      <c r="B49" s="168"/>
      <c r="C49" s="169"/>
      <c r="D49" s="169"/>
      <c r="E49" s="169"/>
      <c r="F49" s="169"/>
      <c r="G49" s="169"/>
      <c r="H49" s="170" t="str">
        <f>IF(ISBLANK($B49),"",VLOOKUP($B49,Params!$A$378:$C$380,2,FALSE))</f>
        <v/>
      </c>
      <c r="I49" s="170"/>
      <c r="J49" s="170" t="str">
        <f>IF(ISBLANK($B49),"",VLOOKUP($B49,Params!$A$378:$C$380,3,FALSE))</f>
        <v/>
      </c>
      <c r="K49" s="170"/>
      <c r="L49" s="170"/>
      <c r="M49" s="170"/>
      <c r="N49" s="170"/>
      <c r="O49" s="170" t="str">
        <f>IF(ISBLANK($B49),"",VLOOKUP($B49,Params!$A$378:$D$380,4,FALSE))</f>
        <v/>
      </c>
      <c r="P49" s="171"/>
      <c r="R49" s="162"/>
      <c r="S49" s="163"/>
      <c r="T49" s="163"/>
      <c r="U49" s="163"/>
      <c r="V49" s="163"/>
      <c r="W49" s="163"/>
      <c r="X49" s="163"/>
      <c r="Y49" s="163"/>
      <c r="Z49" s="163"/>
      <c r="AA49" s="163"/>
      <c r="AB49" s="164"/>
    </row>
  </sheetData>
  <mergeCells count="105">
    <mergeCell ref="O17:R17"/>
    <mergeCell ref="O18:R18"/>
    <mergeCell ref="O19:R19"/>
    <mergeCell ref="O12:R12"/>
    <mergeCell ref="O13:R13"/>
    <mergeCell ref="O14:R14"/>
    <mergeCell ref="O15:R15"/>
    <mergeCell ref="O16:R16"/>
    <mergeCell ref="O7:R7"/>
    <mergeCell ref="O8:R8"/>
    <mergeCell ref="O9:R9"/>
    <mergeCell ref="O10:R10"/>
    <mergeCell ref="O11:R11"/>
    <mergeCell ref="B12:E12"/>
    <mergeCell ref="B13:E13"/>
    <mergeCell ref="B14:E14"/>
    <mergeCell ref="B15:E15"/>
    <mergeCell ref="B16:E16"/>
    <mergeCell ref="B7:E7"/>
    <mergeCell ref="B8:E8"/>
    <mergeCell ref="B9:E9"/>
    <mergeCell ref="B10:E10"/>
    <mergeCell ref="B11:E11"/>
    <mergeCell ref="B2:E2"/>
    <mergeCell ref="H2:L2"/>
    <mergeCell ref="O2:R2"/>
    <mergeCell ref="B4:E4"/>
    <mergeCell ref="H4:L4"/>
    <mergeCell ref="O4:R4"/>
    <mergeCell ref="B22:F22"/>
    <mergeCell ref="H22:M22"/>
    <mergeCell ref="B17:E17"/>
    <mergeCell ref="B18:E18"/>
    <mergeCell ref="B19:E19"/>
    <mergeCell ref="H7:L7"/>
    <mergeCell ref="H8:L8"/>
    <mergeCell ref="H9:L9"/>
    <mergeCell ref="H10:L10"/>
    <mergeCell ref="H11:L11"/>
    <mergeCell ref="H12:L12"/>
    <mergeCell ref="H13:L13"/>
    <mergeCell ref="H14:L14"/>
    <mergeCell ref="H15:L15"/>
    <mergeCell ref="H16:L16"/>
    <mergeCell ref="H17:L17"/>
    <mergeCell ref="H18:L18"/>
    <mergeCell ref="H19:L19"/>
    <mergeCell ref="B33:G33"/>
    <mergeCell ref="J33:K33"/>
    <mergeCell ref="L33:N33"/>
    <mergeCell ref="O24:P26"/>
    <mergeCell ref="B34:G34"/>
    <mergeCell ref="J34:K34"/>
    <mergeCell ref="B35:G35"/>
    <mergeCell ref="J35:K35"/>
    <mergeCell ref="L34:N34"/>
    <mergeCell ref="L35:N35"/>
    <mergeCell ref="R24:AB27"/>
    <mergeCell ref="R22:AB22"/>
    <mergeCell ref="B46:G46"/>
    <mergeCell ref="H46:I46"/>
    <mergeCell ref="J46:N46"/>
    <mergeCell ref="O46:P46"/>
    <mergeCell ref="B45:G45"/>
    <mergeCell ref="H45:I45"/>
    <mergeCell ref="J45:N45"/>
    <mergeCell ref="O45:P45"/>
    <mergeCell ref="B38:G38"/>
    <mergeCell ref="J38:K38"/>
    <mergeCell ref="B39:G39"/>
    <mergeCell ref="J39:K39"/>
    <mergeCell ref="L38:N38"/>
    <mergeCell ref="L39:N39"/>
    <mergeCell ref="B36:G36"/>
    <mergeCell ref="J36:K36"/>
    <mergeCell ref="B37:G37"/>
    <mergeCell ref="J37:K37"/>
    <mergeCell ref="L36:N36"/>
    <mergeCell ref="L37:N37"/>
    <mergeCell ref="B43:G43"/>
    <mergeCell ref="H43:I43"/>
    <mergeCell ref="O47:P47"/>
    <mergeCell ref="R30:AB30"/>
    <mergeCell ref="R33:AB38"/>
    <mergeCell ref="B41:P41"/>
    <mergeCell ref="R41:AB41"/>
    <mergeCell ref="R43:AB49"/>
    <mergeCell ref="B49:G49"/>
    <mergeCell ref="H49:I49"/>
    <mergeCell ref="J49:N49"/>
    <mergeCell ref="O49:P49"/>
    <mergeCell ref="B48:G48"/>
    <mergeCell ref="H48:I48"/>
    <mergeCell ref="J48:N48"/>
    <mergeCell ref="O48:P48"/>
    <mergeCell ref="B47:G47"/>
    <mergeCell ref="O43:P43"/>
    <mergeCell ref="B44:G44"/>
    <mergeCell ref="H44:I44"/>
    <mergeCell ref="J44:N44"/>
    <mergeCell ref="O44:P44"/>
    <mergeCell ref="H47:I47"/>
    <mergeCell ref="J43:N43"/>
    <mergeCell ref="J47:N47"/>
    <mergeCell ref="B30:P30"/>
  </mergeCells>
  <conditionalFormatting sqref="X7:Y19 AA7:AB19 B24:F27 H24:M27 B7:B19 H7:H19 M7:M19 O7:O19 F7:F19 S7:S19 U7:V19">
    <cfRule type="expression" dxfId="18" priority="2">
      <formula>MOD(ROW(),2)</formula>
    </cfRule>
  </conditionalFormatting>
  <conditionalFormatting sqref="B34:P38 B44:P49">
    <cfRule type="expression" dxfId="17" priority="1">
      <formula>MOD(ROW(),2)</formula>
    </cfRule>
  </conditionalFormatting>
  <dataValidations count="3">
    <dataValidation type="list" allowBlank="1" showInputMessage="1" showErrorMessage="1" sqref="J26" xr:uid="{16758FB3-727E-5D40-A7FB-D690FEDE8E45}">
      <formula1>lst_10</formula1>
    </dataValidation>
    <dataValidation type="list" allowBlank="1" showInputMessage="1" showErrorMessage="1" sqref="B34:G38" xr:uid="{ED2DC6B7-65D7-0549-B555-8995D96555AB}">
      <formula1>lst_armes</formula1>
    </dataValidation>
    <dataValidation type="list" allowBlank="1" showInputMessage="1" showErrorMessage="1" sqref="B44:G49" xr:uid="{B932FF17-C4E4-564D-873B-17F972508E8E}">
      <formula1>lst_armures</formula1>
    </dataValidation>
  </dataValidations>
  <pageMargins left="0.25" right="0.25" top="0.75" bottom="0.75" header="0.3" footer="0.3"/>
  <pageSetup paperSize="9" scale="72" orientation="landscape" horizontalDpi="0" verticalDpi="0"/>
  <extLst>
    <ext xmlns:x14="http://schemas.microsoft.com/office/spreadsheetml/2009/9/main" uri="{CCE6A557-97BC-4b89-ADB6-D9C93CAAB3DF}">
      <x14:dataValidations xmlns:xm="http://schemas.microsoft.com/office/excel/2006/main" count="4">
        <x14:dataValidation type="list" allowBlank="1" showInputMessage="1" showErrorMessage="1" xr:uid="{9FC85102-3970-2B41-9C2C-695F3BCA35C4}">
          <x14:formula1>
            <xm:f>INDIRECT(Params!$C$249)</xm:f>
          </x14:formula1>
          <xm:sqref>C24:C27</xm:sqref>
        </x14:dataValidation>
        <x14:dataValidation type="list" allowBlank="1" showInputMessage="1" showErrorMessage="1" xr:uid="{335291F6-3523-0E4D-9C91-373F9F00BE08}">
          <x14:formula1>
            <xm:f>INDIRECT(Params!$D$249)</xm:f>
          </x14:formula1>
          <xm:sqref>J24</xm:sqref>
        </x14:dataValidation>
        <x14:dataValidation type="list" allowBlank="1" showInputMessage="1" showErrorMessage="1" xr:uid="{96C721EA-2DC0-3842-9136-79C93D279199}">
          <x14:formula1>
            <xm:f>INDIRECT(Params!$E$249)</xm:f>
          </x14:formula1>
          <xm:sqref>J25</xm:sqref>
        </x14:dataValidation>
        <x14:dataValidation type="list" allowBlank="1" showInputMessage="1" showErrorMessage="1" xr:uid="{D11BAB58-2AB2-9649-9453-0E7C6C6B9113}">
          <x14:formula1>
            <xm:f>INDIRECT(VLOOKUP($L34,Params!$A$249:$B$349,2,FALSE))</xm:f>
          </x14:formula1>
          <xm:sqref>O34:O38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38E0-A70F-3B49-B1B6-8929BD55359B}">
  <sheetPr codeName="Feuil2">
    <pageSetUpPr fitToPage="1"/>
  </sheetPr>
  <dimension ref="A1:K35"/>
  <sheetViews>
    <sheetView showGridLines="0" workbookViewId="0">
      <selection activeCell="B1" sqref="B1:I1"/>
    </sheetView>
  </sheetViews>
  <sheetFormatPr baseColWidth="10" defaultRowHeight="18" x14ac:dyDescent="0.2"/>
  <cols>
    <col min="1" max="1" width="20.6640625" style="120" customWidth="1"/>
    <col min="2" max="2" width="19.5" style="120" customWidth="1"/>
    <col min="3" max="3" width="4.6640625" style="120" customWidth="1"/>
    <col min="4" max="4" width="3" style="120" customWidth="1"/>
    <col min="5" max="5" width="9.83203125" style="120" customWidth="1"/>
    <col min="6" max="6" width="17" style="120" customWidth="1"/>
    <col min="7" max="7" width="10.33203125" style="120" customWidth="1"/>
    <col min="8" max="8" width="4.6640625" style="120" customWidth="1"/>
    <col min="9" max="9" width="3" style="120" customWidth="1"/>
    <col min="10" max="10" width="1.1640625" style="120" customWidth="1"/>
    <col min="11" max="11" width="64.33203125" style="120" customWidth="1"/>
    <col min="12" max="16384" width="10.83203125" style="120"/>
  </cols>
  <sheetData>
    <row r="1" spans="1:11" ht="33" thickBot="1" x14ac:dyDescent="0.25">
      <c r="A1" s="123" t="s">
        <v>516</v>
      </c>
      <c r="B1" s="214"/>
      <c r="C1" s="214"/>
      <c r="D1" s="214"/>
      <c r="E1" s="214"/>
      <c r="F1" s="214"/>
      <c r="G1" s="214"/>
      <c r="H1" s="214"/>
      <c r="I1" s="215"/>
      <c r="K1" s="124" t="s">
        <v>517</v>
      </c>
    </row>
    <row r="2" spans="1:11" ht="16" customHeight="1" x14ac:dyDescent="0.2">
      <c r="A2" s="239" t="s">
        <v>518</v>
      </c>
      <c r="B2" s="241"/>
      <c r="C2" s="241"/>
      <c r="D2" s="241"/>
      <c r="E2" s="241"/>
      <c r="F2" s="241"/>
      <c r="G2" s="241"/>
      <c r="H2" s="241"/>
      <c r="I2" s="242"/>
      <c r="K2" s="142"/>
    </row>
    <row r="3" spans="1:11" ht="16" customHeight="1" thickBot="1" x14ac:dyDescent="0.25">
      <c r="A3" s="240"/>
      <c r="B3" s="243"/>
      <c r="C3" s="243"/>
      <c r="D3" s="243"/>
      <c r="E3" s="243"/>
      <c r="F3" s="243"/>
      <c r="G3" s="243"/>
      <c r="H3" s="243"/>
      <c r="I3" s="244"/>
      <c r="K3" s="143"/>
    </row>
    <row r="4" spans="1:11" ht="18" customHeight="1" x14ac:dyDescent="0.2">
      <c r="A4" s="125" t="s">
        <v>519</v>
      </c>
      <c r="B4" s="216">
        <f>'Création Personnage'!B7</f>
        <v>0</v>
      </c>
      <c r="C4" s="216"/>
      <c r="D4" s="216"/>
      <c r="E4" s="216"/>
      <c r="F4" s="127" t="s">
        <v>520</v>
      </c>
      <c r="G4" s="216">
        <f>'Création Personnage'!D7</f>
        <v>0</v>
      </c>
      <c r="H4" s="216"/>
      <c r="I4" s="217"/>
      <c r="K4" s="143"/>
    </row>
    <row r="5" spans="1:11" ht="18" customHeight="1" x14ac:dyDescent="0.2">
      <c r="A5" s="126" t="s">
        <v>521</v>
      </c>
      <c r="B5" s="218">
        <f>'Création Personnage'!B1</f>
        <v>0</v>
      </c>
      <c r="C5" s="218"/>
      <c r="D5" s="218"/>
      <c r="E5" s="218"/>
      <c r="F5" s="128" t="s">
        <v>522</v>
      </c>
      <c r="G5" s="218">
        <f>'Création Personnage'!B11</f>
        <v>0</v>
      </c>
      <c r="H5" s="218"/>
      <c r="I5" s="219"/>
      <c r="K5" s="143"/>
    </row>
    <row r="6" spans="1:11" ht="18" customHeight="1" x14ac:dyDescent="0.2">
      <c r="A6" s="126" t="s">
        <v>523</v>
      </c>
      <c r="B6" s="255">
        <f>'Création Personnage'!B9</f>
        <v>0</v>
      </c>
      <c r="C6" s="255"/>
      <c r="D6" s="255"/>
      <c r="E6" s="255"/>
      <c r="F6" s="255"/>
      <c r="G6" s="255"/>
      <c r="H6" s="255"/>
      <c r="I6" s="256"/>
      <c r="K6" s="143"/>
    </row>
    <row r="7" spans="1:11" ht="18" customHeight="1" x14ac:dyDescent="0.2">
      <c r="A7" s="121"/>
      <c r="B7" s="226"/>
      <c r="C7" s="226"/>
      <c r="D7" s="226"/>
      <c r="E7" s="226"/>
      <c r="F7" s="132"/>
      <c r="G7" s="132"/>
      <c r="H7" s="132"/>
      <c r="I7" s="122"/>
      <c r="K7" s="143"/>
    </row>
    <row r="8" spans="1:11" ht="18" customHeight="1" x14ac:dyDescent="0.2">
      <c r="A8" s="126" t="s">
        <v>524</v>
      </c>
      <c r="B8" s="218"/>
      <c r="C8" s="218"/>
      <c r="D8" s="218"/>
      <c r="E8" s="218"/>
      <c r="F8" s="129" t="s">
        <v>525</v>
      </c>
      <c r="G8" s="218"/>
      <c r="H8" s="218"/>
      <c r="I8" s="219"/>
      <c r="K8" s="143"/>
    </row>
    <row r="9" spans="1:11" ht="18" customHeight="1" x14ac:dyDescent="0.2">
      <c r="A9" s="126" t="s">
        <v>526</v>
      </c>
      <c r="B9" s="218"/>
      <c r="C9" s="218"/>
      <c r="D9" s="218"/>
      <c r="E9" s="218"/>
      <c r="F9" s="129" t="s">
        <v>527</v>
      </c>
      <c r="G9" s="218"/>
      <c r="H9" s="218"/>
      <c r="I9" s="219"/>
      <c r="K9" s="143"/>
    </row>
    <row r="10" spans="1:11" ht="19" customHeight="1" thickBot="1" x14ac:dyDescent="0.25">
      <c r="A10" s="126" t="s">
        <v>528</v>
      </c>
      <c r="B10" s="218"/>
      <c r="C10" s="218"/>
      <c r="D10" s="218"/>
      <c r="E10" s="218"/>
      <c r="F10" s="129" t="s">
        <v>529</v>
      </c>
      <c r="G10" s="218"/>
      <c r="H10" s="218"/>
      <c r="I10" s="219"/>
      <c r="K10" s="144"/>
    </row>
    <row r="11" spans="1:11" ht="16" customHeight="1" thickBot="1" x14ac:dyDescent="0.25">
      <c r="A11" s="121"/>
      <c r="B11" s="226"/>
      <c r="C11" s="226"/>
      <c r="D11" s="226"/>
      <c r="E11" s="226"/>
      <c r="F11" s="132"/>
      <c r="G11" s="226"/>
      <c r="H11" s="226"/>
      <c r="I11" s="227"/>
    </row>
    <row r="12" spans="1:11" ht="16" customHeight="1" x14ac:dyDescent="0.2">
      <c r="A12" s="126" t="s">
        <v>530</v>
      </c>
      <c r="B12" s="218"/>
      <c r="C12" s="218"/>
      <c r="D12" s="218"/>
      <c r="E12" s="218"/>
      <c r="F12" s="129" t="s">
        <v>531</v>
      </c>
      <c r="G12" s="218"/>
      <c r="H12" s="218"/>
      <c r="I12" s="219"/>
      <c r="K12" s="220" t="s">
        <v>532</v>
      </c>
    </row>
    <row r="13" spans="1:11" ht="16" customHeight="1" thickBot="1" x14ac:dyDescent="0.25">
      <c r="A13" s="121"/>
      <c r="B13" s="133"/>
      <c r="C13" s="133"/>
      <c r="D13" s="133"/>
      <c r="E13" s="133"/>
      <c r="F13" s="133"/>
      <c r="G13" s="222"/>
      <c r="H13" s="222"/>
      <c r="I13" s="223"/>
      <c r="K13" s="221"/>
    </row>
    <row r="14" spans="1:11" ht="16" customHeight="1" thickBot="1" x14ac:dyDescent="0.25">
      <c r="A14" s="130" t="s">
        <v>533</v>
      </c>
      <c r="B14" s="224"/>
      <c r="C14" s="224"/>
      <c r="D14" s="224"/>
      <c r="E14" s="224"/>
      <c r="F14" s="131" t="s">
        <v>534</v>
      </c>
      <c r="G14" s="224"/>
      <c r="H14" s="224"/>
      <c r="I14" s="225"/>
      <c r="K14" s="145"/>
    </row>
    <row r="15" spans="1:11" ht="16" customHeight="1" thickBot="1" x14ac:dyDescent="0.25">
      <c r="K15" s="146"/>
    </row>
    <row r="16" spans="1:11" ht="16" customHeight="1" x14ac:dyDescent="0.2">
      <c r="A16" s="245" t="s">
        <v>535</v>
      </c>
      <c r="B16" s="246"/>
      <c r="C16" s="246"/>
      <c r="D16" s="246"/>
      <c r="E16" s="246"/>
      <c r="F16" s="246"/>
      <c r="G16" s="246"/>
      <c r="H16" s="246"/>
      <c r="I16" s="247"/>
      <c r="K16" s="146"/>
    </row>
    <row r="17" spans="1:11" ht="19" customHeight="1" thickBot="1" x14ac:dyDescent="0.25">
      <c r="A17" s="248"/>
      <c r="B17" s="249"/>
      <c r="C17" s="249"/>
      <c r="D17" s="249"/>
      <c r="E17" s="249"/>
      <c r="F17" s="249"/>
      <c r="G17" s="249"/>
      <c r="H17" s="249"/>
      <c r="I17" s="250"/>
      <c r="K17" s="146"/>
    </row>
    <row r="18" spans="1:11" x14ac:dyDescent="0.2">
      <c r="A18" s="251"/>
      <c r="B18" s="252"/>
      <c r="C18" s="140" t="s">
        <v>536</v>
      </c>
      <c r="D18" s="140"/>
      <c r="E18" s="253"/>
      <c r="F18" s="254"/>
      <c r="G18" s="252"/>
      <c r="H18" s="140" t="s">
        <v>536</v>
      </c>
      <c r="I18" s="141"/>
      <c r="K18" s="146"/>
    </row>
    <row r="19" spans="1:11" x14ac:dyDescent="0.2">
      <c r="A19" s="231"/>
      <c r="B19" s="232"/>
      <c r="C19" s="233"/>
      <c r="D19" s="134"/>
      <c r="E19" s="234"/>
      <c r="F19" s="232"/>
      <c r="G19" s="232"/>
      <c r="H19" s="233"/>
      <c r="I19" s="136"/>
      <c r="K19" s="146"/>
    </row>
    <row r="20" spans="1:11" x14ac:dyDescent="0.2">
      <c r="A20" s="228"/>
      <c r="B20" s="222"/>
      <c r="C20" s="229"/>
      <c r="D20" s="135"/>
      <c r="E20" s="230"/>
      <c r="F20" s="222"/>
      <c r="G20" s="222"/>
      <c r="H20" s="229"/>
      <c r="I20" s="137"/>
      <c r="K20" s="146"/>
    </row>
    <row r="21" spans="1:11" x14ac:dyDescent="0.2">
      <c r="A21" s="228"/>
      <c r="B21" s="222"/>
      <c r="C21" s="229"/>
      <c r="D21" s="135"/>
      <c r="E21" s="230"/>
      <c r="F21" s="222"/>
      <c r="G21" s="222"/>
      <c r="H21" s="229"/>
      <c r="I21" s="137"/>
      <c r="K21" s="146"/>
    </row>
    <row r="22" spans="1:11" x14ac:dyDescent="0.2">
      <c r="A22" s="228"/>
      <c r="B22" s="222"/>
      <c r="C22" s="229"/>
      <c r="D22" s="135"/>
      <c r="E22" s="230"/>
      <c r="F22" s="222"/>
      <c r="G22" s="222"/>
      <c r="H22" s="229"/>
      <c r="I22" s="137"/>
      <c r="K22" s="146"/>
    </row>
    <row r="23" spans="1:11" x14ac:dyDescent="0.2">
      <c r="A23" s="228"/>
      <c r="B23" s="222"/>
      <c r="C23" s="229"/>
      <c r="D23" s="135"/>
      <c r="E23" s="230"/>
      <c r="F23" s="222"/>
      <c r="G23" s="222"/>
      <c r="H23" s="229"/>
      <c r="I23" s="137"/>
      <c r="K23" s="146"/>
    </row>
    <row r="24" spans="1:11" x14ac:dyDescent="0.2">
      <c r="A24" s="228"/>
      <c r="B24" s="222"/>
      <c r="C24" s="229"/>
      <c r="D24" s="135"/>
      <c r="E24" s="230"/>
      <c r="F24" s="222"/>
      <c r="G24" s="222"/>
      <c r="H24" s="229"/>
      <c r="I24" s="137"/>
      <c r="K24" s="146"/>
    </row>
    <row r="25" spans="1:11" x14ac:dyDescent="0.2">
      <c r="A25" s="228"/>
      <c r="B25" s="222"/>
      <c r="C25" s="229"/>
      <c r="D25" s="135"/>
      <c r="E25" s="230"/>
      <c r="F25" s="222"/>
      <c r="G25" s="222"/>
      <c r="H25" s="229"/>
      <c r="I25" s="137"/>
      <c r="K25" s="146"/>
    </row>
    <row r="26" spans="1:11" x14ac:dyDescent="0.2">
      <c r="A26" s="228"/>
      <c r="B26" s="222"/>
      <c r="C26" s="229"/>
      <c r="D26" s="135"/>
      <c r="E26" s="230"/>
      <c r="F26" s="222"/>
      <c r="G26" s="222"/>
      <c r="H26" s="229"/>
      <c r="I26" s="137"/>
      <c r="K26" s="146"/>
    </row>
    <row r="27" spans="1:11" x14ac:dyDescent="0.2">
      <c r="A27" s="228"/>
      <c r="B27" s="222"/>
      <c r="C27" s="229"/>
      <c r="D27" s="135"/>
      <c r="E27" s="230"/>
      <c r="F27" s="222"/>
      <c r="G27" s="222"/>
      <c r="H27" s="229"/>
      <c r="I27" s="137"/>
      <c r="K27" s="146"/>
    </row>
    <row r="28" spans="1:11" x14ac:dyDescent="0.2">
      <c r="A28" s="228"/>
      <c r="B28" s="222"/>
      <c r="C28" s="229"/>
      <c r="D28" s="135"/>
      <c r="E28" s="230"/>
      <c r="F28" s="222"/>
      <c r="G28" s="222"/>
      <c r="H28" s="229"/>
      <c r="I28" s="137"/>
      <c r="K28" s="146"/>
    </row>
    <row r="29" spans="1:11" x14ac:dyDescent="0.2">
      <c r="A29" s="228"/>
      <c r="B29" s="222"/>
      <c r="C29" s="229"/>
      <c r="D29" s="135"/>
      <c r="E29" s="230"/>
      <c r="F29" s="222"/>
      <c r="G29" s="222"/>
      <c r="H29" s="229"/>
      <c r="I29" s="137"/>
      <c r="K29" s="146"/>
    </row>
    <row r="30" spans="1:11" x14ac:dyDescent="0.2">
      <c r="A30" s="228"/>
      <c r="B30" s="222"/>
      <c r="C30" s="229"/>
      <c r="D30" s="135"/>
      <c r="E30" s="230"/>
      <c r="F30" s="222"/>
      <c r="G30" s="222"/>
      <c r="H30" s="229"/>
      <c r="I30" s="137"/>
      <c r="K30" s="146"/>
    </row>
    <row r="31" spans="1:11" x14ac:dyDescent="0.2">
      <c r="A31" s="228"/>
      <c r="B31" s="222"/>
      <c r="C31" s="229"/>
      <c r="D31" s="135"/>
      <c r="E31" s="230"/>
      <c r="F31" s="222"/>
      <c r="G31" s="222"/>
      <c r="H31" s="229"/>
      <c r="I31" s="137"/>
      <c r="K31" s="146"/>
    </row>
    <row r="32" spans="1:11" x14ac:dyDescent="0.2">
      <c r="A32" s="228"/>
      <c r="B32" s="222"/>
      <c r="C32" s="229"/>
      <c r="D32" s="135"/>
      <c r="E32" s="230"/>
      <c r="F32" s="222"/>
      <c r="G32" s="222"/>
      <c r="H32" s="229"/>
      <c r="I32" s="137"/>
      <c r="K32" s="146"/>
    </row>
    <row r="33" spans="1:11" x14ac:dyDescent="0.2">
      <c r="A33" s="228"/>
      <c r="B33" s="222"/>
      <c r="C33" s="229"/>
      <c r="D33" s="135"/>
      <c r="E33" s="230"/>
      <c r="F33" s="222"/>
      <c r="G33" s="222"/>
      <c r="H33" s="229"/>
      <c r="I33" s="137"/>
      <c r="K33" s="146"/>
    </row>
    <row r="34" spans="1:11" x14ac:dyDescent="0.2">
      <c r="A34" s="228"/>
      <c r="B34" s="222"/>
      <c r="C34" s="229"/>
      <c r="D34" s="135"/>
      <c r="E34" s="230"/>
      <c r="F34" s="222"/>
      <c r="G34" s="222"/>
      <c r="H34" s="229"/>
      <c r="I34" s="137"/>
      <c r="K34" s="146"/>
    </row>
    <row r="35" spans="1:11" ht="19" thickBot="1" x14ac:dyDescent="0.25">
      <c r="A35" s="235"/>
      <c r="B35" s="236"/>
      <c r="C35" s="237"/>
      <c r="D35" s="138"/>
      <c r="E35" s="238"/>
      <c r="F35" s="236"/>
      <c r="G35" s="236"/>
      <c r="H35" s="237"/>
      <c r="I35" s="139"/>
      <c r="K35" s="147"/>
    </row>
  </sheetData>
  <mergeCells count="60">
    <mergeCell ref="A2:A3"/>
    <mergeCell ref="B2:I3"/>
    <mergeCell ref="A16:I17"/>
    <mergeCell ref="A18:B18"/>
    <mergeCell ref="E18:G18"/>
    <mergeCell ref="B6:I6"/>
    <mergeCell ref="B7:E7"/>
    <mergeCell ref="A27:C27"/>
    <mergeCell ref="E27:H27"/>
    <mergeCell ref="A28:C28"/>
    <mergeCell ref="E28:H28"/>
    <mergeCell ref="A29:C29"/>
    <mergeCell ref="E29:H29"/>
    <mergeCell ref="A35:C35"/>
    <mergeCell ref="E35:H35"/>
    <mergeCell ref="A30:C30"/>
    <mergeCell ref="E30:H30"/>
    <mergeCell ref="A31:C31"/>
    <mergeCell ref="E31:H31"/>
    <mergeCell ref="A32:C32"/>
    <mergeCell ref="E32:H32"/>
    <mergeCell ref="A33:C33"/>
    <mergeCell ref="E33:H33"/>
    <mergeCell ref="A34:C34"/>
    <mergeCell ref="E34:H34"/>
    <mergeCell ref="E26:H26"/>
    <mergeCell ref="A21:C21"/>
    <mergeCell ref="E21:H21"/>
    <mergeCell ref="A22:C22"/>
    <mergeCell ref="E22:H22"/>
    <mergeCell ref="A23:C23"/>
    <mergeCell ref="E23:H23"/>
    <mergeCell ref="A24:C24"/>
    <mergeCell ref="E24:H24"/>
    <mergeCell ref="A25:C25"/>
    <mergeCell ref="E25:H25"/>
    <mergeCell ref="A26:C26"/>
    <mergeCell ref="A20:C20"/>
    <mergeCell ref="E20:H20"/>
    <mergeCell ref="A19:C19"/>
    <mergeCell ref="B12:E12"/>
    <mergeCell ref="G12:I12"/>
    <mergeCell ref="E19:H19"/>
    <mergeCell ref="K12:K13"/>
    <mergeCell ref="G13:I13"/>
    <mergeCell ref="B14:E14"/>
    <mergeCell ref="G14:I14"/>
    <mergeCell ref="G8:I8"/>
    <mergeCell ref="B9:E9"/>
    <mergeCell ref="G9:I9"/>
    <mergeCell ref="B10:E10"/>
    <mergeCell ref="G10:I10"/>
    <mergeCell ref="B11:E11"/>
    <mergeCell ref="G11:I11"/>
    <mergeCell ref="B8:E8"/>
    <mergeCell ref="B1:I1"/>
    <mergeCell ref="B4:E4"/>
    <mergeCell ref="G4:I4"/>
    <mergeCell ref="B5:E5"/>
    <mergeCell ref="G5:I5"/>
  </mergeCells>
  <conditionalFormatting sqref="K2:K10 K14:K35 I19:I35 D19:E35 A19:A35">
    <cfRule type="expression" dxfId="16" priority="1">
      <formula>(MOD(ROW(),2)=1)</formula>
    </cfRule>
  </conditionalFormatting>
  <dataValidations count="1">
    <dataValidation type="list" allowBlank="1" showInputMessage="1" showErrorMessage="1" sqref="I19:I35 D20:D35 D19" xr:uid="{CE6ACBD1-F730-5E4D-A269-9C82DF72B5AD}">
      <formula1>lst_porte</formula1>
    </dataValidation>
  </dataValidations>
  <pageMargins left="0.25" right="0.25" top="0.75" bottom="0.75" header="0.3" footer="0.3"/>
  <pageSetup paperSize="9" scale="82"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655A-B4C9-F341-B805-31755CDC15BB}">
  <sheetPr codeName="Feuil3"/>
  <dimension ref="A1:J75"/>
  <sheetViews>
    <sheetView workbookViewId="0">
      <selection activeCell="B1" sqref="B1"/>
    </sheetView>
  </sheetViews>
  <sheetFormatPr baseColWidth="10" defaultRowHeight="16" x14ac:dyDescent="0.2"/>
  <cols>
    <col min="1" max="1" width="25.1640625" customWidth="1"/>
    <col min="2" max="2" width="25.83203125" customWidth="1"/>
    <col min="3" max="9" width="25.33203125" customWidth="1"/>
  </cols>
  <sheetData>
    <row r="1" spans="1:7" x14ac:dyDescent="0.2">
      <c r="A1" t="s">
        <v>1</v>
      </c>
      <c r="B1" s="6"/>
      <c r="D1" t="s">
        <v>19</v>
      </c>
      <c r="E1" s="20"/>
      <c r="F1" t="str">
        <f>IF(ISNA(VLOOKUP(E1,Params!$A$19:$B$48,2,FALSE)),"",VLOOKUP(E1,Params!$A$19:$B$48,2,FALSE))</f>
        <v/>
      </c>
      <c r="G1" t="str">
        <f>IF(ISNA(VLOOKUP(E1,Params!$A$19:$F$48,6,FALSE)),"",VLOOKUP(E1,Params!$A$19:$F$48,6,FALSE))</f>
        <v/>
      </c>
    </row>
    <row r="2" spans="1:7" x14ac:dyDescent="0.2">
      <c r="D2" t="s">
        <v>20</v>
      </c>
      <c r="E2" s="20"/>
      <c r="F2" t="str">
        <f>IF(ISNA(VLOOKUP(E2,Params!$A$19:$B$48,2,FALSE)),"",VLOOKUP(E2,Params!$A$19:$B$48,2,FALSE))</f>
        <v/>
      </c>
      <c r="G2" t="str">
        <f>IF(ISNA(VLOOKUP(E2,Params!$A$19:$F$48,6,FALSE)),"",VLOOKUP(E2,Params!$A$19:$F$48,6,FALSE))</f>
        <v/>
      </c>
    </row>
    <row r="3" spans="1:7" x14ac:dyDescent="0.2">
      <c r="D3" t="s">
        <v>92</v>
      </c>
      <c r="E3" s="20"/>
      <c r="F3" t="str">
        <f>IF(ISNA(VLOOKUP(E3,Params!$A$19:$B$48,2,FALSE)),"",VLOOKUP(E3,Params!$A$19:$B$48,2,FALSE))</f>
        <v/>
      </c>
      <c r="G3" t="str">
        <f>IF(ISNA(VLOOKUP(E3,Params!$A$19:$F$48,6,FALSE)),"",VLOOKUP(E3,Params!$A$19:$F$48,6,FALSE))</f>
        <v/>
      </c>
    </row>
    <row r="4" spans="1:7" x14ac:dyDescent="0.2">
      <c r="D4" t="s">
        <v>93</v>
      </c>
      <c r="E4" s="20"/>
      <c r="F4" t="str">
        <f>IF(ISNA(VLOOKUP(E4,Params!$A$19:$B$48,2,FALSE)),"",VLOOKUP(E4,Params!$A$19:$B$48,2,FALSE))</f>
        <v/>
      </c>
      <c r="G4" t="str">
        <f>IF(ISNA(VLOOKUP(E4,Params!$A$19:$F$48,6,FALSE)),"",VLOOKUP(E4,Params!$A$19:$F$48,6,FALSE))</f>
        <v/>
      </c>
    </row>
    <row r="5" spans="1:7" x14ac:dyDescent="0.2">
      <c r="D5" t="s">
        <v>94</v>
      </c>
      <c r="E5" s="20"/>
      <c r="F5" t="str">
        <f>IF(ISNA(VLOOKUP(E5,Params!$A$19:$B$48,2,FALSE)),"",VLOOKUP(E5,Params!$A$19:$B$48,2,FALSE))</f>
        <v/>
      </c>
      <c r="G5" t="str">
        <f>IF(ISNA(VLOOKUP(E5,Params!$A$19:$F$48,6,FALSE)),"",VLOOKUP(E5,Params!$A$19:$F$48,6,FALSE))</f>
        <v/>
      </c>
    </row>
    <row r="7" spans="1:7" x14ac:dyDescent="0.2">
      <c r="A7" t="s">
        <v>98</v>
      </c>
      <c r="B7" s="6"/>
      <c r="C7" t="s">
        <v>99</v>
      </c>
      <c r="D7" s="6"/>
    </row>
    <row r="9" spans="1:7" x14ac:dyDescent="0.2">
      <c r="A9" t="s">
        <v>185</v>
      </c>
      <c r="B9" s="6"/>
    </row>
    <row r="11" spans="1:7" x14ac:dyDescent="0.2">
      <c r="A11" t="s">
        <v>236</v>
      </c>
      <c r="B11" s="6"/>
    </row>
    <row r="13" spans="1:7" x14ac:dyDescent="0.2">
      <c r="B13">
        <v>4</v>
      </c>
      <c r="C13">
        <v>3</v>
      </c>
      <c r="D13">
        <v>3</v>
      </c>
      <c r="E13">
        <v>3</v>
      </c>
      <c r="F13">
        <v>3</v>
      </c>
      <c r="G13">
        <v>2</v>
      </c>
    </row>
    <row r="14" spans="1:7" x14ac:dyDescent="0.2">
      <c r="A14" t="s">
        <v>247</v>
      </c>
      <c r="B14" s="6"/>
      <c r="C14" s="6"/>
      <c r="D14" s="6"/>
      <c r="E14" s="6"/>
      <c r="F14" s="6"/>
      <c r="G14" s="6"/>
    </row>
    <row r="18" spans="1:8" x14ac:dyDescent="0.2">
      <c r="A18" t="s">
        <v>249</v>
      </c>
      <c r="B18" t="str">
        <f>IF(ISNA(VLOOKUP($B$11,Params!$A$151:$F$156,4,FALSE)),"",VLOOKUP($B$11,Params!$A$151:$F$156,4,FALSE))</f>
        <v/>
      </c>
      <c r="C18" t="str">
        <f>IF(ISNA(VLOOKUP($B$11,Params!$A$151:$F$156,5,FALSE)),"",VLOOKUP($B$11,Params!$A$151:$F$156,5,FALSE))</f>
        <v/>
      </c>
      <c r="D18" t="str">
        <f>IF(ISNA(VLOOKUP($B$11,Params!$A$151:$F$156,6,FALSE)),"",VLOOKUP($B$11,Params!$A$151:$F$156,6,FALSE))</f>
        <v/>
      </c>
    </row>
    <row r="20" spans="1:8" x14ac:dyDescent="0.2">
      <c r="B20" s="43" t="s">
        <v>81</v>
      </c>
      <c r="C20" s="43" t="s">
        <v>83</v>
      </c>
      <c r="D20" s="43" t="s">
        <v>84</v>
      </c>
      <c r="E20" s="43" t="s">
        <v>85</v>
      </c>
      <c r="F20" s="43" t="s">
        <v>86</v>
      </c>
      <c r="G20" s="43" t="s">
        <v>87</v>
      </c>
    </row>
    <row r="21" spans="1:8" x14ac:dyDescent="0.2">
      <c r="B21" s="44" t="s">
        <v>230</v>
      </c>
      <c r="C21" s="44" t="s">
        <v>231</v>
      </c>
      <c r="D21" s="44" t="s">
        <v>232</v>
      </c>
      <c r="E21" s="44" t="s">
        <v>233</v>
      </c>
      <c r="F21" s="44" t="s">
        <v>234</v>
      </c>
      <c r="G21" s="44" t="s">
        <v>235</v>
      </c>
    </row>
    <row r="22" spans="1:8" x14ac:dyDescent="0.2">
      <c r="A22" s="257" t="s">
        <v>248</v>
      </c>
      <c r="H22" s="48" t="s">
        <v>250</v>
      </c>
    </row>
    <row r="23" spans="1:8" x14ac:dyDescent="0.2">
      <c r="A23" s="257"/>
      <c r="H23" s="48" t="s">
        <v>250</v>
      </c>
    </row>
    <row r="24" spans="1:8" x14ac:dyDescent="0.2">
      <c r="A24" s="257"/>
      <c r="H24" s="48" t="s">
        <v>251</v>
      </c>
    </row>
    <row r="25" spans="1:8" x14ac:dyDescent="0.2">
      <c r="A25" s="257"/>
      <c r="H25" s="48" t="s">
        <v>251</v>
      </c>
    </row>
    <row r="26" spans="1:8" x14ac:dyDescent="0.2">
      <c r="A26" s="257"/>
      <c r="H26" s="48" t="s">
        <v>251</v>
      </c>
    </row>
    <row r="27" spans="1:8" x14ac:dyDescent="0.2">
      <c r="A27" s="257"/>
      <c r="H27" s="48" t="s">
        <v>251</v>
      </c>
    </row>
    <row r="28" spans="1:8" x14ac:dyDescent="0.2">
      <c r="A28" s="257"/>
      <c r="B28" s="6"/>
      <c r="C28" s="6"/>
      <c r="D28" s="6"/>
      <c r="E28" s="6"/>
      <c r="F28" s="6"/>
      <c r="G28" s="6"/>
      <c r="H28" s="45" t="s">
        <v>252</v>
      </c>
    </row>
    <row r="29" spans="1:8" x14ac:dyDescent="0.2">
      <c r="A29" s="257"/>
      <c r="B29" s="6"/>
      <c r="C29" s="6"/>
      <c r="D29" s="6"/>
      <c r="E29" s="6"/>
      <c r="F29" s="6"/>
      <c r="G29" s="6"/>
      <c r="H29" s="45" t="s">
        <v>252</v>
      </c>
    </row>
    <row r="30" spans="1:8" x14ac:dyDescent="0.2">
      <c r="A30" s="257"/>
      <c r="B30" s="6"/>
      <c r="C30" s="6"/>
      <c r="D30" s="6"/>
      <c r="E30" s="6"/>
      <c r="F30" s="6"/>
      <c r="G30" s="6"/>
      <c r="H30" s="45" t="s">
        <v>252</v>
      </c>
    </row>
    <row r="31" spans="1:8" x14ac:dyDescent="0.2">
      <c r="A31" s="257"/>
      <c r="B31" s="6"/>
      <c r="C31" s="6"/>
      <c r="D31" s="6"/>
      <c r="E31" s="6"/>
      <c r="F31" s="6"/>
      <c r="G31" s="6"/>
      <c r="H31" s="45" t="s">
        <v>252</v>
      </c>
    </row>
    <row r="34" spans="1:10" x14ac:dyDescent="0.2">
      <c r="A34" s="2" t="s">
        <v>278</v>
      </c>
      <c r="B34" s="2">
        <f>SUM(J38:J48)</f>
        <v>0</v>
      </c>
    </row>
    <row r="35" spans="1:10" x14ac:dyDescent="0.2">
      <c r="A35" s="2" t="s">
        <v>279</v>
      </c>
      <c r="B35" s="2">
        <f>SUM(E51:E60)</f>
        <v>0</v>
      </c>
    </row>
    <row r="37" spans="1:10" x14ac:dyDescent="0.2">
      <c r="A37" s="258" t="s">
        <v>280</v>
      </c>
      <c r="B37" s="47" t="s">
        <v>254</v>
      </c>
      <c r="C37" s="2" t="s">
        <v>6</v>
      </c>
      <c r="D37" s="2" t="s">
        <v>255</v>
      </c>
      <c r="E37" s="2" t="s">
        <v>273</v>
      </c>
      <c r="F37" s="2" t="s">
        <v>274</v>
      </c>
      <c r="G37" s="2" t="s">
        <v>275</v>
      </c>
      <c r="H37" s="2" t="s">
        <v>276</v>
      </c>
      <c r="I37" s="2" t="s">
        <v>277</v>
      </c>
      <c r="J37" s="49" t="s">
        <v>8</v>
      </c>
    </row>
    <row r="38" spans="1:10" x14ac:dyDescent="0.2">
      <c r="A38" s="258"/>
      <c r="B38" s="6"/>
      <c r="C38" t="str">
        <f>IF(ISNA(VLOOKUP(B38,Params!$A$161:$B$212,2,FALSE)),"",VLOOKUP(B38,Params!$A$161:$B$212,2,FALSE))</f>
        <v/>
      </c>
      <c r="J38" t="str">
        <f>IF(ISNA(VLOOKUP(B38,Params!$A$161:$E$212,5,FALSE)),"",VLOOKUP(B38,Params!$A$161:$E$212,5,FALSE))</f>
        <v/>
      </c>
    </row>
    <row r="39" spans="1:10" x14ac:dyDescent="0.2">
      <c r="A39" s="258"/>
      <c r="B39" s="6"/>
      <c r="C39" t="str">
        <f>IF(ISNA(VLOOKUP(B39,Params!$A$161:$B$212,2,FALSE)),"",VLOOKUP(B39,Params!$A$161:$B$212,2,FALSE))</f>
        <v/>
      </c>
      <c r="J39" t="str">
        <f>IF(ISNA(VLOOKUP(B39,Params!$A$161:$E$212,5,FALSE)),"",VLOOKUP(B39,Params!$A$161:$E$212,5,FALSE))</f>
        <v/>
      </c>
    </row>
    <row r="40" spans="1:10" x14ac:dyDescent="0.2">
      <c r="A40" s="258"/>
      <c r="B40" s="6"/>
      <c r="C40" t="str">
        <f>IF(ISNA(VLOOKUP(B40,Params!$A$161:$B$212,2,FALSE)),"",VLOOKUP(B40,Params!$A$161:$B$212,2,FALSE))</f>
        <v/>
      </c>
      <c r="J40" t="str">
        <f>IF(ISNA(VLOOKUP(B40,Params!$A$161:$E$212,5,FALSE)),"",VLOOKUP(B40,Params!$A$161:$E$212,5,FALSE))</f>
        <v/>
      </c>
    </row>
    <row r="41" spans="1:10" x14ac:dyDescent="0.2">
      <c r="A41" s="258"/>
      <c r="B41" s="6"/>
      <c r="C41" t="str">
        <f>IF(ISNA(VLOOKUP(B41,Params!$A$161:$B$212,2,FALSE)),"",VLOOKUP(B41,Params!$A$161:$B$212,2,FALSE))</f>
        <v/>
      </c>
      <c r="J41" t="str">
        <f>IF(ISNA(VLOOKUP(B41,Params!$A$161:$E$212,5,FALSE)),"",VLOOKUP(B41,Params!$A$161:$E$212,5,FALSE))</f>
        <v/>
      </c>
    </row>
    <row r="42" spans="1:10" x14ac:dyDescent="0.2">
      <c r="A42" s="258"/>
      <c r="B42" s="6"/>
      <c r="C42" t="str">
        <f>IF(ISNA(VLOOKUP(B42,Params!$A$161:$B$212,2,FALSE)),"",VLOOKUP(B42,Params!$A$161:$B$212,2,FALSE))</f>
        <v/>
      </c>
      <c r="J42" t="str">
        <f>IF(ISNA(VLOOKUP(B42,Params!$A$161:$E$212,5,FALSE)),"",VLOOKUP(B42,Params!$A$161:$E$212,5,FALSE))</f>
        <v/>
      </c>
    </row>
    <row r="43" spans="1:10" x14ac:dyDescent="0.2">
      <c r="A43" s="258"/>
      <c r="B43" s="6"/>
      <c r="C43" t="str">
        <f>IF(ISNA(VLOOKUP(B43,Params!$A$161:$B$212,2,FALSE)),"",VLOOKUP(B43,Params!$A$161:$B$212,2,FALSE))</f>
        <v/>
      </c>
      <c r="J43" t="str">
        <f>IF(ISNA(VLOOKUP(B43,Params!$A$161:$E$212,5,FALSE)),"",VLOOKUP(B43,Params!$A$161:$E$212,5,FALSE))</f>
        <v/>
      </c>
    </row>
    <row r="44" spans="1:10" x14ac:dyDescent="0.2">
      <c r="A44" s="258"/>
      <c r="B44" s="6"/>
      <c r="C44" t="str">
        <f>IF(ISNA(VLOOKUP(B44,Params!$A$161:$B$212,2,FALSE)),"",VLOOKUP(B44,Params!$A$161:$B$212,2,FALSE))</f>
        <v/>
      </c>
      <c r="J44" t="str">
        <f>IF(ISNA(VLOOKUP(B44,Params!$A$161:$E$212,5,FALSE)),"",VLOOKUP(B44,Params!$A$161:$E$212,5,FALSE))</f>
        <v/>
      </c>
    </row>
    <row r="45" spans="1:10" x14ac:dyDescent="0.2">
      <c r="A45" s="258"/>
      <c r="B45" s="6"/>
      <c r="C45" t="str">
        <f>IF(ISNA(VLOOKUP(B45,Params!$A$161:$B$212,2,FALSE)),"",VLOOKUP(B45,Params!$A$161:$B$212,2,FALSE))</f>
        <v/>
      </c>
      <c r="J45" t="str">
        <f>IF(ISNA(VLOOKUP(B45,Params!$A$161:$E$212,5,FALSE)),"",VLOOKUP(B45,Params!$A$161:$E$212,5,FALSE))</f>
        <v/>
      </c>
    </row>
    <row r="46" spans="1:10" x14ac:dyDescent="0.2">
      <c r="A46" s="258"/>
      <c r="B46" s="6"/>
      <c r="C46" t="str">
        <f>IF(ISNA(VLOOKUP(B46,Params!$A$161:$B$212,2,FALSE)),"",VLOOKUP(B46,Params!$A$161:$B$212,2,FALSE))</f>
        <v/>
      </c>
      <c r="J46" t="str">
        <f>IF(ISNA(VLOOKUP(B46,Params!$A$161:$E$212,5,FALSE)),"",VLOOKUP(B46,Params!$A$161:$E$212,5,FALSE))</f>
        <v/>
      </c>
    </row>
    <row r="47" spans="1:10" x14ac:dyDescent="0.2">
      <c r="A47" s="258"/>
      <c r="B47" s="6"/>
      <c r="C47" t="str">
        <f>IF(ISNA(VLOOKUP(B47,Params!$A$161:$B$212,2,FALSE)),"",VLOOKUP(B47,Params!$A$161:$B$212,2,FALSE))</f>
        <v/>
      </c>
      <c r="J47" t="str">
        <f>IF(ISNA(VLOOKUP(B47,Params!$A$161:$E$212,5,FALSE)),"",VLOOKUP(B47,Params!$A$161:$E$212,5,FALSE))</f>
        <v/>
      </c>
    </row>
    <row r="48" spans="1:10" x14ac:dyDescent="0.2">
      <c r="A48" s="258"/>
      <c r="B48" s="6"/>
      <c r="C48" t="str">
        <f>IF(ISNA(VLOOKUP(B48,Params!$A$161:$B$212,2,FALSE)),"",VLOOKUP(B48,Params!$A$161:$B$212,2,FALSE))</f>
        <v/>
      </c>
      <c r="J48" t="str">
        <f>IF(ISNA(VLOOKUP(B48,Params!$A$161:$E$212,5,FALSE)),"",VLOOKUP(B48,Params!$A$161:$E$212,5,FALSE))</f>
        <v/>
      </c>
    </row>
    <row r="50" spans="1:5" x14ac:dyDescent="0.2">
      <c r="A50" s="258" t="s">
        <v>253</v>
      </c>
      <c r="B50" s="47" t="s">
        <v>254</v>
      </c>
      <c r="C50" s="2" t="s">
        <v>6</v>
      </c>
      <c r="D50" s="2" t="s">
        <v>255</v>
      </c>
      <c r="E50" s="49" t="s">
        <v>8</v>
      </c>
    </row>
    <row r="51" spans="1:5" x14ac:dyDescent="0.2">
      <c r="A51" s="258"/>
      <c r="B51" s="6"/>
      <c r="C51" t="str">
        <f>IF(ISNA(VLOOKUP(B51,Params!$A$217:$C$246,2,FALSE)),"",VLOOKUP(B51,Params!$A$217:$C$246,2,FALSE))</f>
        <v/>
      </c>
      <c r="E51" t="str">
        <f>IF(ISNA(VLOOKUP(B51,Params!$A$217:$C$246,3,FALSE)),"",VLOOKUP(B51,Params!$A$217:$C$246,3,FALSE))</f>
        <v/>
      </c>
    </row>
    <row r="52" spans="1:5" x14ac:dyDescent="0.2">
      <c r="A52" s="258"/>
      <c r="B52" s="6"/>
      <c r="C52" t="str">
        <f>IF(ISNA(VLOOKUP(B52,Params!$A$217:$C$246,2,FALSE)),"",VLOOKUP(B52,Params!$A$217:$C$246,2,FALSE))</f>
        <v/>
      </c>
      <c r="E52" t="str">
        <f>IF(ISNA(VLOOKUP(B52,Params!$A$217:$C$246,3,FALSE)),"",VLOOKUP(B52,Params!$A$217:$C$246,3,FALSE))</f>
        <v/>
      </c>
    </row>
    <row r="53" spans="1:5" x14ac:dyDescent="0.2">
      <c r="A53" s="258"/>
      <c r="B53" s="6"/>
      <c r="C53" t="str">
        <f>IF(ISNA(VLOOKUP(B53,Params!$A$217:$C$246,2,FALSE)),"",VLOOKUP(B53,Params!$A$217:$C$246,2,FALSE))</f>
        <v/>
      </c>
      <c r="E53" t="str">
        <f>IF(ISNA(VLOOKUP(B53,Params!$A$217:$C$246,3,FALSE)),"",VLOOKUP(B53,Params!$A$217:$C$246,3,FALSE))</f>
        <v/>
      </c>
    </row>
    <row r="54" spans="1:5" x14ac:dyDescent="0.2">
      <c r="A54" s="258"/>
      <c r="B54" s="6"/>
      <c r="C54" t="str">
        <f>IF(ISNA(VLOOKUP(B54,Params!$A$217:$C$246,2,FALSE)),"",VLOOKUP(B54,Params!$A$217:$C$246,2,FALSE))</f>
        <v/>
      </c>
      <c r="E54" t="str">
        <f>IF(ISNA(VLOOKUP(B54,Params!$A$217:$C$246,3,FALSE)),"",VLOOKUP(B54,Params!$A$217:$C$246,3,FALSE))</f>
        <v/>
      </c>
    </row>
    <row r="55" spans="1:5" x14ac:dyDescent="0.2">
      <c r="A55" s="258"/>
      <c r="B55" s="6"/>
      <c r="C55" t="str">
        <f>IF(ISNA(VLOOKUP(B55,Params!$A$217:$C$246,2,FALSE)),"",VLOOKUP(B55,Params!$A$217:$C$246,2,FALSE))</f>
        <v/>
      </c>
      <c r="E55" t="str">
        <f>IF(ISNA(VLOOKUP(B55,Params!$A$217:$C$246,3,FALSE)),"",VLOOKUP(B55,Params!$A$217:$C$246,3,FALSE))</f>
        <v/>
      </c>
    </row>
    <row r="56" spans="1:5" x14ac:dyDescent="0.2">
      <c r="A56" s="258"/>
      <c r="B56" s="6"/>
      <c r="C56" t="str">
        <f>IF(ISNA(VLOOKUP(B56,Params!$A$217:$C$246,2,FALSE)),"",VLOOKUP(B56,Params!$A$217:$C$246,2,FALSE))</f>
        <v/>
      </c>
      <c r="E56" t="str">
        <f>IF(ISNA(VLOOKUP(B56,Params!$A$217:$C$246,3,FALSE)),"",VLOOKUP(B56,Params!$A$217:$C$246,3,FALSE))</f>
        <v/>
      </c>
    </row>
    <row r="57" spans="1:5" x14ac:dyDescent="0.2">
      <c r="A57" s="258"/>
      <c r="B57" s="6"/>
      <c r="C57" t="str">
        <f>IF(ISNA(VLOOKUP(B57,Params!$A$217:$C$246,2,FALSE)),"",VLOOKUP(B57,Params!$A$217:$C$246,2,FALSE))</f>
        <v/>
      </c>
      <c r="E57" t="str">
        <f>IF(ISNA(VLOOKUP(B57,Params!$A$217:$C$246,3,FALSE)),"",VLOOKUP(B57,Params!$A$217:$C$246,3,FALSE))</f>
        <v/>
      </c>
    </row>
    <row r="58" spans="1:5" x14ac:dyDescent="0.2">
      <c r="A58" s="258"/>
      <c r="B58" s="6"/>
      <c r="C58" t="str">
        <f>IF(ISNA(VLOOKUP(B58,Params!$A$217:$C$246,2,FALSE)),"",VLOOKUP(B58,Params!$A$217:$C$246,2,FALSE))</f>
        <v/>
      </c>
      <c r="E58" t="str">
        <f>IF(ISNA(VLOOKUP(B58,Params!$A$217:$C$246,3,FALSE)),"",VLOOKUP(B58,Params!$A$217:$C$246,3,FALSE))</f>
        <v/>
      </c>
    </row>
    <row r="59" spans="1:5" x14ac:dyDescent="0.2">
      <c r="A59" s="258"/>
      <c r="B59" s="6"/>
      <c r="C59" t="str">
        <f>IF(ISNA(VLOOKUP(B59,Params!$A$217:$C$246,2,FALSE)),"",VLOOKUP(B59,Params!$A$217:$C$246,2,FALSE))</f>
        <v/>
      </c>
      <c r="E59" t="str">
        <f>IF(ISNA(VLOOKUP(B59,Params!$A$217:$C$246,3,FALSE)),"",VLOOKUP(B59,Params!$A$217:$C$246,3,FALSE))</f>
        <v/>
      </c>
    </row>
    <row r="60" spans="1:5" x14ac:dyDescent="0.2">
      <c r="A60" s="258"/>
      <c r="B60" s="6"/>
      <c r="C60" t="str">
        <f>IF(ISNA(VLOOKUP(B60,Params!$A$217:$C$246,2,FALSE)),"",VLOOKUP(B60,Params!$A$217:$C$246,2,FALSE))</f>
        <v/>
      </c>
      <c r="E60" t="str">
        <f>IF(ISNA(VLOOKUP(B60,Params!$A$217:$C$246,3,FALSE)),"",VLOOKUP(B60,Params!$A$217:$C$246,3,FALSE))</f>
        <v/>
      </c>
    </row>
    <row r="63" spans="1:5" x14ac:dyDescent="0.2">
      <c r="B63" s="2" t="s">
        <v>130</v>
      </c>
      <c r="C63" s="2" t="s">
        <v>137</v>
      </c>
    </row>
    <row r="64" spans="1:5" x14ac:dyDescent="0.2">
      <c r="A64" s="257" t="s">
        <v>429</v>
      </c>
      <c r="B64" s="2" t="str">
        <f>Params!A85</f>
        <v>Artisanat 1</v>
      </c>
      <c r="C64" s="53"/>
    </row>
    <row r="65" spans="1:3" x14ac:dyDescent="0.2">
      <c r="A65" s="257"/>
      <c r="B65" s="2" t="str">
        <f>Params!A86</f>
        <v>Artisanat 2</v>
      </c>
      <c r="C65" s="53"/>
    </row>
    <row r="66" spans="1:3" x14ac:dyDescent="0.2">
      <c r="A66" s="257"/>
      <c r="B66" s="2" t="str">
        <f>Params!A87</f>
        <v>[Pilotage 1]</v>
      </c>
      <c r="C66" s="53"/>
    </row>
    <row r="67" spans="1:3" x14ac:dyDescent="0.2">
      <c r="A67" s="257"/>
      <c r="B67" s="2" t="str">
        <f>Params!A88</f>
        <v>[Pilotage 2]</v>
      </c>
      <c r="C67" s="53"/>
    </row>
    <row r="68" spans="1:3" x14ac:dyDescent="0.2">
      <c r="A68" s="257"/>
      <c r="B68" s="2" t="str">
        <f>Params!A89</f>
        <v>[Pilotage 3]</v>
      </c>
      <c r="C68" s="53"/>
    </row>
    <row r="69" spans="1:3" x14ac:dyDescent="0.2">
      <c r="A69" s="257"/>
      <c r="B69" s="2" t="str">
        <f>Params!A96</f>
        <v>Env. 1</v>
      </c>
      <c r="C69" s="53"/>
    </row>
    <row r="70" spans="1:3" x14ac:dyDescent="0.2">
      <c r="A70" s="257"/>
      <c r="B70" s="2" t="str">
        <f>Params!A97</f>
        <v>Env. 2</v>
      </c>
      <c r="C70" s="53"/>
    </row>
    <row r="71" spans="1:3" x14ac:dyDescent="0.2">
      <c r="A71" s="257"/>
      <c r="B71" s="2" t="str">
        <f>Params!A98</f>
        <v>Env. 3</v>
      </c>
      <c r="C71" s="53"/>
    </row>
    <row r="72" spans="1:3" x14ac:dyDescent="0.2">
      <c r="A72" s="257"/>
      <c r="B72" s="2" t="str">
        <f>Params!A108</f>
        <v>Art</v>
      </c>
      <c r="C72" s="53"/>
    </row>
    <row r="73" spans="1:3" x14ac:dyDescent="0.2">
      <c r="A73" s="257"/>
      <c r="B73" s="2" t="str">
        <f>Params!A109</f>
        <v>Conn.1</v>
      </c>
      <c r="C73" s="53"/>
    </row>
    <row r="74" spans="1:3" x14ac:dyDescent="0.2">
      <c r="A74" s="257"/>
      <c r="B74" s="2" t="str">
        <f>Params!A110</f>
        <v>Conn.2</v>
      </c>
      <c r="C74" s="53"/>
    </row>
    <row r="75" spans="1:3" x14ac:dyDescent="0.2">
      <c r="A75" s="257"/>
      <c r="B75" s="2" t="str">
        <f>Params!A111</f>
        <v>Conn.3</v>
      </c>
      <c r="C75" s="53"/>
    </row>
  </sheetData>
  <mergeCells count="4">
    <mergeCell ref="A22:A31"/>
    <mergeCell ref="A37:A48"/>
    <mergeCell ref="A50:A60"/>
    <mergeCell ref="A64:A75"/>
  </mergeCells>
  <phoneticPr fontId="2" type="noConversion"/>
  <conditionalFormatting sqref="D20:D27">
    <cfRule type="expression" dxfId="15" priority="13">
      <formula>COUNTIF($B$18:$D$18,$D$21)</formula>
    </cfRule>
  </conditionalFormatting>
  <conditionalFormatting sqref="G20:G27">
    <cfRule type="expression" dxfId="14" priority="10">
      <formula>COUNTIF($B$18:$D$18,$G$21)</formula>
    </cfRule>
  </conditionalFormatting>
  <conditionalFormatting sqref="F20:F27">
    <cfRule type="expression" dxfId="13" priority="11">
      <formula>COUNTIF($B$18:$D$18,$F$21)</formula>
    </cfRule>
  </conditionalFormatting>
  <conditionalFormatting sqref="E20:E27">
    <cfRule type="expression" dxfId="12" priority="12">
      <formula>COUNTIF($B$18:$D$18,$E$21)</formula>
    </cfRule>
  </conditionalFormatting>
  <conditionalFormatting sqref="C20:C27">
    <cfRule type="expression" dxfId="11" priority="14">
      <formula>COUNTIF($B$18:$D$18,$C$21)</formula>
    </cfRule>
  </conditionalFormatting>
  <conditionalFormatting sqref="B20:B27">
    <cfRule type="expression" dxfId="10" priority="15">
      <formula>COUNTIF($B$18:$D$18,$B$21)</formula>
    </cfRule>
  </conditionalFormatting>
  <conditionalFormatting sqref="B34:B35">
    <cfRule type="expression" dxfId="9" priority="9">
      <formula>($B$34-$B$35&lt;&gt;0)</formula>
    </cfRule>
  </conditionalFormatting>
  <dataValidations count="15">
    <dataValidation type="list" allowBlank="1" showInputMessage="1" showErrorMessage="1" sqref="B1" xr:uid="{E85AE2C3-99A2-5A4C-B5DE-B4BD960C7A39}">
      <formula1>lst_race</formula1>
    </dataValidation>
    <dataValidation type="list" allowBlank="1" showInputMessage="1" showErrorMessage="1" sqref="E1:E5" xr:uid="{8ADB6388-3CC6-A14D-A6DE-ECC407ABB6C0}">
      <formula1>lst_mutation</formula1>
    </dataValidation>
    <dataValidation type="list" allowBlank="1" showInputMessage="1" showErrorMessage="1" sqref="B7" xr:uid="{81CCB6CD-955B-9C42-90C8-B3D16BECBDD7}">
      <formula1>lst_origine</formula1>
    </dataValidation>
    <dataValidation type="list" allowBlank="1" showInputMessage="1" showErrorMessage="1" sqref="B11" xr:uid="{D3B98AA9-BE63-4E46-A21C-4BD5136A2DB8}">
      <formula1>lst_archetype</formula1>
    </dataValidation>
    <dataValidation type="list" allowBlank="1" showInputMessage="1" showErrorMessage="1" sqref="D51:D60 D38:D48 B14:G14" xr:uid="{DABD4C47-A346-824E-901E-9BE4F8809150}">
      <formula1>lst_caractéristiques</formula1>
    </dataValidation>
    <dataValidation type="list" allowBlank="1" showInputMessage="1" showErrorMessage="1" sqref="B22:B31" xr:uid="{5E2A1F13-8F82-5747-B347-B57F7FD972F9}">
      <formula1>INDIRECT($B$21)</formula1>
    </dataValidation>
    <dataValidation type="list" allowBlank="1" showInputMessage="1" showErrorMessage="1" sqref="C22:C31" xr:uid="{BBA9E777-D6F8-C84B-8CDC-7A35A4407947}">
      <formula1>INDIRECT($C$21)</formula1>
    </dataValidation>
    <dataValidation type="list" allowBlank="1" showInputMessage="1" showErrorMessage="1" sqref="D22:D31" xr:uid="{F50E7236-442B-0A4A-BB6E-5DD157F702A1}">
      <formula1>INDIRECT($D$21)</formula1>
    </dataValidation>
    <dataValidation type="list" allowBlank="1" showInputMessage="1" showErrorMessage="1" sqref="E22:E31" xr:uid="{F2AEE785-F2FD-AF42-9D1A-AB8F309EB1AD}">
      <formula1>INDIRECT($E$21)</formula1>
    </dataValidation>
    <dataValidation type="list" allowBlank="1" showInputMessage="1" showErrorMessage="1" sqref="F22:F31" xr:uid="{2F57BD93-B931-9841-A160-24167F4217A0}">
      <formula1>INDIRECT($F$21)</formula1>
    </dataValidation>
    <dataValidation type="list" allowBlank="1" showInputMessage="1" showErrorMessage="1" sqref="G22:G31" xr:uid="{00A8417F-D705-A442-AFE8-0415AA3037CB}">
      <formula1>INDIRECT($G$21)</formula1>
    </dataValidation>
    <dataValidation type="list" allowBlank="1" showInputMessage="1" showErrorMessage="1" sqref="E38:I48" xr:uid="{3CECDEB2-FE22-7146-A539-2495818615D8}">
      <formula1>lst_compétence</formula1>
    </dataValidation>
    <dataValidation type="list" allowBlank="1" showInputMessage="1" showErrorMessage="1" sqref="B9" xr:uid="{36A6035D-0814-E745-9D88-54BD104129AA}">
      <formula1>lst_motivation</formula1>
    </dataValidation>
    <dataValidation type="list" allowBlank="1" showInputMessage="1" showErrorMessage="1" sqref="B38:B48" xr:uid="{BB6697C2-7F8F-C342-9296-45FB36A2E995}">
      <formula1>lst_avantages</formula1>
    </dataValidation>
    <dataValidation type="list" allowBlank="1" showInputMessage="1" showErrorMessage="1" sqref="B51:B60" xr:uid="{D925804E-FC5E-6042-87BF-3DA6351AC09C}">
      <formula1>lst_defaut</formula1>
    </dataValidation>
  </dataValidations>
  <pageMargins left="0.7" right="0.7" top="0.75" bottom="0.75"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expression" priority="17" id="{7EBBD4B0-29E7-1E47-91F4-ED9710D4BC78}">
            <xm:f>$B$1=Params!$A$3</xm:f>
            <x14:dxf>
              <fill>
                <patternFill>
                  <bgColor theme="9" tint="0.59996337778862885"/>
                </patternFill>
              </fill>
            </x14:dxf>
          </x14:cfRule>
          <xm:sqref>E1:E5</xm:sqref>
        </x14:conditionalFormatting>
        <x14:conditionalFormatting xmlns:xm="http://schemas.microsoft.com/office/excel/2006/main">
          <x14:cfRule type="expression" priority="8" id="{D367AA21-854D-C34A-A58B-1463D5952D08}">
            <xm:f>IF(VLOOKUP($B38,Params!$A$161:$C$212,3,FALSE)=1,TRUE,FALSE)</xm:f>
            <x14:dxf>
              <fill>
                <patternFill>
                  <bgColor theme="9" tint="0.59996337778862885"/>
                </patternFill>
              </fill>
            </x14:dxf>
          </x14:cfRule>
          <xm:sqref>D38:D48</xm:sqref>
        </x14:conditionalFormatting>
        <x14:conditionalFormatting xmlns:xm="http://schemas.microsoft.com/office/excel/2006/main">
          <x14:cfRule type="expression" priority="2" id="{F12F5A16-6D48-1C4C-853E-1E4DD6D3AA81}">
            <xm:f>IF($B38=Params!$A$173,TRUE,FALSE)</xm:f>
            <x14:dxf>
              <fill>
                <patternFill>
                  <bgColor theme="9" tint="0.59996337778862885"/>
                </patternFill>
              </fill>
            </x14:dxf>
          </x14:cfRule>
          <x14:cfRule type="expression" priority="7" id="{CAA6C7FD-493D-A24B-B0DB-0B00EF5004A5}">
            <xm:f>IF($B38=Params!$A$181,TRUE,FALSE)</xm:f>
            <x14:dxf>
              <fill>
                <patternFill>
                  <bgColor theme="9" tint="0.59996337778862885"/>
                </patternFill>
              </fill>
            </x14:dxf>
          </x14:cfRule>
          <xm:sqref>E38:I48</xm:sqref>
        </x14:conditionalFormatting>
        <x14:conditionalFormatting xmlns:xm="http://schemas.microsoft.com/office/excel/2006/main">
          <x14:cfRule type="expression" priority="3" id="{56D318DE-2669-F649-841F-8164652923C3}">
            <xm:f>IF($B38=Params!$A$169,TRUE,FALSE)</xm:f>
            <x14:dxf>
              <fill>
                <patternFill>
                  <bgColor theme="9" tint="0.59996337778862885"/>
                </patternFill>
              </fill>
            </x14:dxf>
          </x14:cfRule>
          <xm:sqref>E38:E48</xm:sqref>
        </x14:conditionalFormatting>
        <x14:conditionalFormatting xmlns:xm="http://schemas.microsoft.com/office/excel/2006/main">
          <x14:cfRule type="expression" priority="6" id="{712877FE-5F9E-9C44-9E1B-1FB2A62E25D2}">
            <xm:f>IF($B38=Params!$A$170,TRUE,FALSE)</xm:f>
            <x14:dxf>
              <fill>
                <patternFill>
                  <bgColor theme="9" tint="0.59996337778862885"/>
                </patternFill>
              </fill>
            </x14:dxf>
          </x14:cfRule>
          <xm:sqref>E38:F48</xm:sqref>
        </x14:conditionalFormatting>
        <x14:conditionalFormatting xmlns:xm="http://schemas.microsoft.com/office/excel/2006/main">
          <x14:cfRule type="expression" priority="5" id="{1BC1593C-089D-D940-A6F8-720533240F9F}">
            <xm:f>IF($B38=Params!$A$171,TRUE,FALSE)</xm:f>
            <x14:dxf>
              <fill>
                <patternFill>
                  <bgColor theme="9" tint="0.59996337778862885"/>
                </patternFill>
              </fill>
            </x14:dxf>
          </x14:cfRule>
          <xm:sqref>E38:G48</xm:sqref>
        </x14:conditionalFormatting>
        <x14:conditionalFormatting xmlns:xm="http://schemas.microsoft.com/office/excel/2006/main">
          <x14:cfRule type="expression" priority="4" id="{D7A6D7C7-BFF3-F645-855E-B86D14DFCD94}">
            <xm:f>IF($B38=Params!$A$172,TRUE,FALSE)</xm:f>
            <x14:dxf>
              <fill>
                <patternFill>
                  <bgColor theme="9" tint="0.59996337778862885"/>
                </patternFill>
              </fill>
            </x14:dxf>
          </x14:cfRule>
          <xm:sqref>E38:H48</xm:sqref>
        </x14:conditionalFormatting>
        <x14:conditionalFormatting xmlns:xm="http://schemas.microsoft.com/office/excel/2006/main">
          <x14:cfRule type="expression" priority="1" id="{E0C80AA0-659B-4249-A38B-58B1C17F9647}">
            <xm:f>IF($B51=Params!$A$228,TRUE,FALSE)</xm:f>
            <x14:dxf>
              <fill>
                <patternFill>
                  <bgColor theme="9" tint="0.59996337778862885"/>
                </patternFill>
              </fill>
            </x14:dxf>
          </x14:cfRule>
          <xm:sqref>D51:D60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2B98896-2B63-2E4A-A890-5EEEAD7EA1F2}">
          <x14:formula1>
            <xm:f>INDIRECT(VLOOKUP($B$7,Params!$A$59:$B$64,2,FALSE))</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9EDA-9294-3145-9C74-DE5484487388}">
  <dimension ref="A1:B70"/>
  <sheetViews>
    <sheetView workbookViewId="0">
      <selection activeCell="B2" sqref="B2"/>
    </sheetView>
  </sheetViews>
  <sheetFormatPr baseColWidth="10" defaultRowHeight="16" x14ac:dyDescent="0.2"/>
  <cols>
    <col min="1" max="1" width="18" customWidth="1"/>
    <col min="2" max="2" width="15.5" customWidth="1"/>
  </cols>
  <sheetData>
    <row r="1" spans="1:2" ht="17" thickBot="1" x14ac:dyDescent="0.25">
      <c r="A1" s="75" t="s">
        <v>82</v>
      </c>
      <c r="B1" s="75" t="s">
        <v>467</v>
      </c>
    </row>
    <row r="2" spans="1:2" x14ac:dyDescent="0.2">
      <c r="A2" s="76" t="str">
        <f>Params!A51</f>
        <v>Agilité</v>
      </c>
      <c r="B2" s="81"/>
    </row>
    <row r="3" spans="1:2" x14ac:dyDescent="0.2">
      <c r="A3" s="76" t="str">
        <f>Params!A52</f>
        <v>Carrure</v>
      </c>
      <c r="B3" s="76"/>
    </row>
    <row r="4" spans="1:2" x14ac:dyDescent="0.2">
      <c r="A4" s="76" t="str">
        <f>Params!A53</f>
        <v>Perception</v>
      </c>
      <c r="B4" s="76"/>
    </row>
    <row r="5" spans="1:2" x14ac:dyDescent="0.2">
      <c r="A5" s="76" t="str">
        <f>Params!A54</f>
        <v>Intelligence</v>
      </c>
      <c r="B5" s="76"/>
    </row>
    <row r="6" spans="1:2" x14ac:dyDescent="0.2">
      <c r="A6" s="76" t="str">
        <f>Params!A55</f>
        <v>Présence</v>
      </c>
      <c r="B6" s="76"/>
    </row>
    <row r="7" spans="1:2" ht="17" thickBot="1" x14ac:dyDescent="0.25">
      <c r="A7" s="77" t="str">
        <f>Params!A56</f>
        <v>Sang-Froid</v>
      </c>
      <c r="B7" s="77"/>
    </row>
    <row r="9" spans="1:2" ht="17" thickBot="1" x14ac:dyDescent="0.25"/>
    <row r="10" spans="1:2" ht="17" thickBot="1" x14ac:dyDescent="0.25">
      <c r="A10" s="75" t="s">
        <v>466</v>
      </c>
      <c r="B10" s="75" t="s">
        <v>467</v>
      </c>
    </row>
    <row r="11" spans="1:2" x14ac:dyDescent="0.2">
      <c r="A11" s="78" t="str">
        <f>Params!A81</f>
        <v>Acrobatie</v>
      </c>
      <c r="B11" s="81"/>
    </row>
    <row r="12" spans="1:2" x14ac:dyDescent="0.2">
      <c r="A12" s="79" t="str">
        <f>Params!A82</f>
        <v>Armes de poing</v>
      </c>
      <c r="B12" s="76"/>
    </row>
    <row r="13" spans="1:2" x14ac:dyDescent="0.2">
      <c r="A13" s="79" t="str">
        <f>Params!A83</f>
        <v>Armes d'épaule</v>
      </c>
      <c r="B13" s="76"/>
    </row>
    <row r="14" spans="1:2" x14ac:dyDescent="0.2">
      <c r="A14" s="79" t="str">
        <f>Params!A84</f>
        <v>[Armes embarquées]</v>
      </c>
      <c r="B14" s="76"/>
    </row>
    <row r="15" spans="1:2" x14ac:dyDescent="0.2">
      <c r="A15" s="79" t="str">
        <f>Params!A85</f>
        <v>Artisanat 1</v>
      </c>
      <c r="B15" s="76"/>
    </row>
    <row r="16" spans="1:2" x14ac:dyDescent="0.2">
      <c r="A16" s="79" t="str">
        <f>Params!A86</f>
        <v>Artisanat 2</v>
      </c>
      <c r="B16" s="76"/>
    </row>
    <row r="17" spans="1:2" x14ac:dyDescent="0.2">
      <c r="A17" s="79" t="str">
        <f>Params!A87</f>
        <v>[Pilotage 1]</v>
      </c>
      <c r="B17" s="76"/>
    </row>
    <row r="18" spans="1:2" x14ac:dyDescent="0.2">
      <c r="A18" s="79" t="str">
        <f>Params!A88</f>
        <v>[Pilotage 2]</v>
      </c>
      <c r="B18" s="76"/>
    </row>
    <row r="19" spans="1:2" x14ac:dyDescent="0.2">
      <c r="A19" s="79" t="str">
        <f>Params!A89</f>
        <v>[Pilotage 3]</v>
      </c>
      <c r="B19" s="76"/>
    </row>
    <row r="20" spans="1:2" ht="17" thickBot="1" x14ac:dyDescent="0.25">
      <c r="A20" s="80" t="str">
        <f>Params!A90</f>
        <v>Technologie</v>
      </c>
      <c r="B20" s="77"/>
    </row>
    <row r="21" spans="1:2" x14ac:dyDescent="0.2">
      <c r="A21" s="81" t="str">
        <f>Params!A91</f>
        <v>Armes de jet</v>
      </c>
      <c r="B21" s="81"/>
    </row>
    <row r="22" spans="1:2" x14ac:dyDescent="0.2">
      <c r="A22" s="76" t="str">
        <f>Params!A92</f>
        <v>[Armes lourdes]</v>
      </c>
      <c r="B22" s="76"/>
    </row>
    <row r="23" spans="1:2" x14ac:dyDescent="0.2">
      <c r="A23" s="76" t="str">
        <f>Params!A93</f>
        <v>Athlétisme</v>
      </c>
      <c r="B23" s="76"/>
    </row>
    <row r="24" spans="1:2" x14ac:dyDescent="0.2">
      <c r="A24" s="76" t="str">
        <f>Params!A94</f>
        <v>Equitation</v>
      </c>
      <c r="B24" s="76"/>
    </row>
    <row r="25" spans="1:2" x14ac:dyDescent="0.2">
      <c r="A25" s="76" t="str">
        <f>Params!A95</f>
        <v>Mêlée</v>
      </c>
      <c r="B25" s="76"/>
    </row>
    <row r="26" spans="1:2" x14ac:dyDescent="0.2">
      <c r="A26" s="76" t="str">
        <f>Params!A96</f>
        <v>Env. 1</v>
      </c>
      <c r="B26" s="76"/>
    </row>
    <row r="27" spans="1:2" x14ac:dyDescent="0.2">
      <c r="A27" s="76" t="str">
        <f>Params!A97</f>
        <v>Env. 2</v>
      </c>
      <c r="B27" s="76"/>
    </row>
    <row r="28" spans="1:2" ht="17" thickBot="1" x14ac:dyDescent="0.25">
      <c r="A28" s="77" t="str">
        <f>Params!A98</f>
        <v>Env. 3</v>
      </c>
      <c r="B28" s="77"/>
    </row>
    <row r="29" spans="1:2" x14ac:dyDescent="0.2">
      <c r="A29" s="78" t="str">
        <f>Params!A99</f>
        <v>Déguisement</v>
      </c>
      <c r="B29" s="81"/>
    </row>
    <row r="30" spans="1:2" x14ac:dyDescent="0.2">
      <c r="A30" s="79" t="str">
        <f>Params!A100</f>
        <v>Discrétion</v>
      </c>
      <c r="B30" s="76"/>
    </row>
    <row r="31" spans="1:2" x14ac:dyDescent="0.2">
      <c r="A31" s="79" t="str">
        <f>Params!A101</f>
        <v>Empathie</v>
      </c>
      <c r="B31" s="76"/>
    </row>
    <row r="32" spans="1:2" x14ac:dyDescent="0.2">
      <c r="A32" s="79" t="str">
        <f>Params!A102</f>
        <v>[Falsification]</v>
      </c>
      <c r="B32" s="76"/>
    </row>
    <row r="33" spans="1:2" x14ac:dyDescent="0.2">
      <c r="A33" s="79" t="str">
        <f>Params!A103</f>
        <v>Recherche</v>
      </c>
      <c r="B33" s="76"/>
    </row>
    <row r="34" spans="1:2" x14ac:dyDescent="0.2">
      <c r="A34" s="79" t="str">
        <f>Params!A104</f>
        <v>[Senseurs]</v>
      </c>
      <c r="B34" s="76"/>
    </row>
    <row r="35" spans="1:2" x14ac:dyDescent="0.2">
      <c r="A35" s="79" t="str">
        <f>Params!A105</f>
        <v>[Syst.Sécurité]</v>
      </c>
      <c r="B35" s="76"/>
    </row>
    <row r="36" spans="1:2" ht="17" thickBot="1" x14ac:dyDescent="0.25">
      <c r="A36" s="80" t="str">
        <f>Params!A106</f>
        <v>Vigilance</v>
      </c>
      <c r="B36" s="77"/>
    </row>
    <row r="37" spans="1:2" x14ac:dyDescent="0.2">
      <c r="A37" s="81" t="str">
        <f>Params!A107</f>
        <v>Analyse</v>
      </c>
      <c r="B37" s="81"/>
    </row>
    <row r="38" spans="1:2" x14ac:dyDescent="0.2">
      <c r="A38" s="76" t="str">
        <f>Params!A108</f>
        <v>Art</v>
      </c>
      <c r="B38" s="76"/>
    </row>
    <row r="39" spans="1:2" x14ac:dyDescent="0.2">
      <c r="A39" s="76" t="str">
        <f>Params!A109</f>
        <v>Conn.1</v>
      </c>
      <c r="B39" s="76"/>
    </row>
    <row r="40" spans="1:2" x14ac:dyDescent="0.2">
      <c r="A40" s="76" t="str">
        <f>Params!A110</f>
        <v>Conn.2</v>
      </c>
      <c r="B40" s="76"/>
    </row>
    <row r="41" spans="1:2" x14ac:dyDescent="0.2">
      <c r="A41" s="76" t="str">
        <f>Params!A111</f>
        <v>Conn.3</v>
      </c>
      <c r="B41" s="76"/>
    </row>
    <row r="42" spans="1:2" x14ac:dyDescent="0.2">
      <c r="A42" s="76" t="str">
        <f>Params!A112</f>
        <v>[Esotérisme]</v>
      </c>
      <c r="B42" s="76"/>
    </row>
    <row r="43" spans="1:2" x14ac:dyDescent="0.2">
      <c r="A43" s="76" t="str">
        <f>Params!A113</f>
        <v>Histoire</v>
      </c>
      <c r="B43" s="76"/>
    </row>
    <row r="44" spans="1:2" x14ac:dyDescent="0.2">
      <c r="A44" s="76" t="str">
        <f>Params!A114</f>
        <v>[Ingéniérie]</v>
      </c>
      <c r="B44" s="76"/>
    </row>
    <row r="45" spans="1:2" x14ac:dyDescent="0.2">
      <c r="A45" s="76" t="str">
        <f>Params!A115</f>
        <v>[Médecine]</v>
      </c>
      <c r="B45" s="76"/>
    </row>
    <row r="46" spans="1:2" x14ac:dyDescent="0.2">
      <c r="A46" s="76" t="str">
        <f>Params!A116</f>
        <v>Navigation</v>
      </c>
      <c r="B46" s="76"/>
    </row>
    <row r="47" spans="1:2" x14ac:dyDescent="0.2">
      <c r="A47" s="76" t="str">
        <f>Params!A117</f>
        <v>[Sciences solaire]</v>
      </c>
      <c r="B47" s="76"/>
    </row>
    <row r="48" spans="1:2" x14ac:dyDescent="0.2">
      <c r="A48" s="76" t="str">
        <f>Params!A118</f>
        <v>[Sciences stellaires]</v>
      </c>
      <c r="B48" s="76"/>
    </row>
    <row r="49" spans="1:2" ht="17" thickBot="1" x14ac:dyDescent="0.25">
      <c r="A49" s="77" t="str">
        <f>Params!A119</f>
        <v>Stratégie</v>
      </c>
      <c r="B49" s="77"/>
    </row>
    <row r="50" spans="1:2" x14ac:dyDescent="0.2">
      <c r="A50" s="78" t="str">
        <f>Params!A120</f>
        <v>Baratin</v>
      </c>
      <c r="B50" s="81"/>
    </row>
    <row r="51" spans="1:2" x14ac:dyDescent="0.2">
      <c r="A51" s="79" t="str">
        <f>Params!A121</f>
        <v>Bureaucratie</v>
      </c>
      <c r="B51" s="76"/>
    </row>
    <row r="52" spans="1:2" x14ac:dyDescent="0.2">
      <c r="A52" s="79" t="str">
        <f>Params!A122</f>
        <v>Commédie</v>
      </c>
      <c r="B52" s="76"/>
    </row>
    <row r="53" spans="1:2" x14ac:dyDescent="0.2">
      <c r="A53" s="79" t="str">
        <f>Params!A123</f>
        <v>Commerce</v>
      </c>
      <c r="B53" s="76"/>
    </row>
    <row r="54" spans="1:2" x14ac:dyDescent="0.2">
      <c r="A54" s="79" t="str">
        <f>Params!A124</f>
        <v>Danse</v>
      </c>
      <c r="B54" s="76"/>
    </row>
    <row r="55" spans="1:2" x14ac:dyDescent="0.2">
      <c r="A55" s="79" t="str">
        <f>Params!A125</f>
        <v>Eloquence</v>
      </c>
      <c r="B55" s="76"/>
    </row>
    <row r="56" spans="1:2" x14ac:dyDescent="0.2">
      <c r="A56" s="79" t="str">
        <f>Params!A126</f>
        <v>Etiquette</v>
      </c>
      <c r="B56" s="76"/>
    </row>
    <row r="57" spans="1:2" x14ac:dyDescent="0.2">
      <c r="A57" s="79" t="str">
        <f>Params!A127</f>
        <v>Jeu</v>
      </c>
      <c r="B57" s="76"/>
    </row>
    <row r="58" spans="1:2" ht="17" thickBot="1" x14ac:dyDescent="0.25">
      <c r="A58" s="80" t="str">
        <f>Params!A128</f>
        <v>Séduction</v>
      </c>
      <c r="B58" s="77"/>
    </row>
    <row r="59" spans="1:2" x14ac:dyDescent="0.2">
      <c r="A59" s="81" t="str">
        <f>Params!A129</f>
        <v>Commandement</v>
      </c>
      <c r="B59" s="81"/>
    </row>
    <row r="60" spans="1:2" x14ac:dyDescent="0.2">
      <c r="A60" s="76" t="str">
        <f>Params!A130</f>
        <v>[Démolition]</v>
      </c>
      <c r="B60" s="76"/>
    </row>
    <row r="61" spans="1:2" x14ac:dyDescent="0.2">
      <c r="A61" s="76" t="str">
        <f>Params!A131</f>
        <v>Détermination</v>
      </c>
      <c r="B61" s="76"/>
    </row>
    <row r="62" spans="1:2" x14ac:dyDescent="0.2">
      <c r="A62" s="76" t="str">
        <f>Params!A132</f>
        <v>Dressage</v>
      </c>
      <c r="B62" s="76"/>
    </row>
    <row r="63" spans="1:2" x14ac:dyDescent="0.2">
      <c r="A63" s="76" t="str">
        <f>Params!A133</f>
        <v>Illégalité</v>
      </c>
      <c r="B63" s="76"/>
    </row>
    <row r="64" spans="1:2" x14ac:dyDescent="0.2">
      <c r="A64" s="76" t="str">
        <f>Params!A134</f>
        <v>Intimidation</v>
      </c>
      <c r="B64" s="76"/>
    </row>
    <row r="65" spans="1:2" x14ac:dyDescent="0.2">
      <c r="A65" s="76" t="str">
        <f>Params!A135</f>
        <v>Premier soins</v>
      </c>
      <c r="B65" s="76"/>
    </row>
    <row r="66" spans="1:2" ht="17" thickBot="1" x14ac:dyDescent="0.25">
      <c r="A66" s="77" t="str">
        <f>Params!A136</f>
        <v>Tactique</v>
      </c>
      <c r="B66" s="77"/>
    </row>
    <row r="67" spans="1:2" ht="17" thickBot="1" x14ac:dyDescent="0.25"/>
    <row r="68" spans="1:2" ht="17" thickBot="1" x14ac:dyDescent="0.25">
      <c r="A68" s="149" t="s">
        <v>513</v>
      </c>
      <c r="B68" s="150" t="s">
        <v>540</v>
      </c>
    </row>
    <row r="69" spans="1:2" x14ac:dyDescent="0.2">
      <c r="A69" s="54" t="s">
        <v>514</v>
      </c>
      <c r="B69" s="60"/>
    </row>
    <row r="70" spans="1:2" ht="17" thickBot="1" x14ac:dyDescent="0.25">
      <c r="A70" s="118" t="s">
        <v>515</v>
      </c>
      <c r="B70" s="119"/>
    </row>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321B-9349-8749-AEE7-59BF91920275}">
  <sheetPr codeName="Feuil4"/>
  <dimension ref="A1:P384"/>
  <sheetViews>
    <sheetView topLeftCell="A134" workbookViewId="0">
      <selection activeCell="C154" sqref="C154:S154"/>
    </sheetView>
  </sheetViews>
  <sheetFormatPr baseColWidth="10" defaultRowHeight="16" x14ac:dyDescent="0.2"/>
  <cols>
    <col min="1" max="1" width="26.83203125" customWidth="1"/>
    <col min="2" max="3" width="16.33203125" customWidth="1"/>
    <col min="4" max="5" width="15.83203125" customWidth="1"/>
    <col min="6" max="15" width="16.33203125" customWidth="1"/>
  </cols>
  <sheetData>
    <row r="1" spans="1:2" x14ac:dyDescent="0.2">
      <c r="A1" s="3" t="s">
        <v>1</v>
      </c>
    </row>
    <row r="2" spans="1:2" x14ac:dyDescent="0.2">
      <c r="A2" s="4" t="s">
        <v>2</v>
      </c>
      <c r="B2" s="7"/>
    </row>
    <row r="3" spans="1:2" ht="17" thickBot="1" x14ac:dyDescent="0.25">
      <c r="A3" s="5" t="s">
        <v>3</v>
      </c>
      <c r="B3" s="7"/>
    </row>
    <row r="4" spans="1:2" ht="17" thickBot="1" x14ac:dyDescent="0.25">
      <c r="A4" s="7"/>
      <c r="B4" s="7"/>
    </row>
    <row r="5" spans="1:2" x14ac:dyDescent="0.2">
      <c r="A5" s="3" t="s">
        <v>12</v>
      </c>
      <c r="B5" s="8"/>
    </row>
    <row r="6" spans="1:2" x14ac:dyDescent="0.2">
      <c r="A6" s="9" t="s">
        <v>13</v>
      </c>
      <c r="B6" s="8"/>
    </row>
    <row r="7" spans="1:2" ht="17" thickBot="1" x14ac:dyDescent="0.25">
      <c r="A7" s="10" t="s">
        <v>14</v>
      </c>
      <c r="B7" s="8"/>
    </row>
    <row r="8" spans="1:2" ht="17" thickBot="1" x14ac:dyDescent="0.25">
      <c r="A8" s="8"/>
      <c r="B8" s="8"/>
    </row>
    <row r="9" spans="1:2" x14ac:dyDescent="0.2">
      <c r="A9" s="3" t="s">
        <v>15</v>
      </c>
      <c r="B9" s="8"/>
    </row>
    <row r="10" spans="1:2" x14ac:dyDescent="0.2">
      <c r="A10" s="9" t="s">
        <v>7</v>
      </c>
    </row>
    <row r="11" spans="1:2" ht="17" thickBot="1" x14ac:dyDescent="0.25">
      <c r="A11" s="10" t="s">
        <v>16</v>
      </c>
    </row>
    <row r="12" spans="1:2" ht="17" thickBot="1" x14ac:dyDescent="0.25">
      <c r="A12" s="8"/>
    </row>
    <row r="13" spans="1:2" x14ac:dyDescent="0.2">
      <c r="A13" s="3" t="s">
        <v>9</v>
      </c>
    </row>
    <row r="14" spans="1:2" x14ac:dyDescent="0.2">
      <c r="A14" s="9"/>
    </row>
    <row r="15" spans="1:2" ht="17" thickBot="1" x14ac:dyDescent="0.25">
      <c r="A15" s="10" t="s">
        <v>17</v>
      </c>
    </row>
    <row r="16" spans="1:2" ht="17" thickBot="1" x14ac:dyDescent="0.25">
      <c r="A16" s="8"/>
    </row>
    <row r="17" spans="1:6" x14ac:dyDescent="0.2">
      <c r="A17" s="259" t="s">
        <v>4</v>
      </c>
      <c r="B17" s="260"/>
      <c r="C17" s="260"/>
      <c r="D17" s="260"/>
      <c r="E17" s="260"/>
      <c r="F17" s="261"/>
    </row>
    <row r="18" spans="1:6" x14ac:dyDescent="0.2">
      <c r="A18" s="11" t="s">
        <v>80</v>
      </c>
      <c r="B18" s="2" t="s">
        <v>10</v>
      </c>
      <c r="C18" s="2" t="s">
        <v>5</v>
      </c>
      <c r="D18" s="2" t="s">
        <v>8</v>
      </c>
      <c r="E18" s="2" t="s">
        <v>9</v>
      </c>
      <c r="F18" s="12" t="s">
        <v>6</v>
      </c>
    </row>
    <row r="19" spans="1:6" x14ac:dyDescent="0.2">
      <c r="A19" s="11" t="s">
        <v>11</v>
      </c>
      <c r="B19" s="2" t="s">
        <v>13</v>
      </c>
      <c r="C19" s="2" t="s">
        <v>7</v>
      </c>
      <c r="D19" s="2"/>
      <c r="E19" s="2"/>
      <c r="F19" s="12" t="s">
        <v>18</v>
      </c>
    </row>
    <row r="20" spans="1:6" x14ac:dyDescent="0.2">
      <c r="A20" s="11" t="s">
        <v>21</v>
      </c>
      <c r="B20" s="2" t="s">
        <v>13</v>
      </c>
      <c r="C20" s="2" t="s">
        <v>16</v>
      </c>
      <c r="D20" s="2" t="s">
        <v>22</v>
      </c>
      <c r="E20" s="2"/>
      <c r="F20" s="12" t="s">
        <v>23</v>
      </c>
    </row>
    <row r="21" spans="1:6" x14ac:dyDescent="0.2">
      <c r="A21" s="11" t="s">
        <v>24</v>
      </c>
      <c r="B21" s="2" t="s">
        <v>13</v>
      </c>
      <c r="C21" s="2" t="s">
        <v>7</v>
      </c>
      <c r="D21" s="2"/>
      <c r="E21" s="2"/>
      <c r="F21" s="12" t="s">
        <v>25</v>
      </c>
    </row>
    <row r="22" spans="1:6" x14ac:dyDescent="0.2">
      <c r="A22" s="11" t="s">
        <v>26</v>
      </c>
      <c r="B22" s="2" t="s">
        <v>13</v>
      </c>
      <c r="C22" s="2" t="s">
        <v>7</v>
      </c>
      <c r="D22" s="2"/>
      <c r="E22" s="2"/>
      <c r="F22" s="12" t="s">
        <v>27</v>
      </c>
    </row>
    <row r="23" spans="1:6" x14ac:dyDescent="0.2">
      <c r="A23" s="11" t="s">
        <v>28</v>
      </c>
      <c r="B23" s="2" t="s">
        <v>13</v>
      </c>
      <c r="C23" s="2" t="s">
        <v>7</v>
      </c>
      <c r="D23" s="2"/>
      <c r="E23" s="2"/>
      <c r="F23" s="12" t="s">
        <v>29</v>
      </c>
    </row>
    <row r="24" spans="1:6" x14ac:dyDescent="0.2">
      <c r="A24" s="11" t="s">
        <v>30</v>
      </c>
      <c r="B24" s="2" t="s">
        <v>13</v>
      </c>
      <c r="C24" s="2" t="s">
        <v>7</v>
      </c>
      <c r="D24" s="2"/>
      <c r="E24" s="2"/>
      <c r="F24" s="12" t="s">
        <v>31</v>
      </c>
    </row>
    <row r="25" spans="1:6" s="19" customFormat="1" x14ac:dyDescent="0.2">
      <c r="A25" s="16" t="s">
        <v>32</v>
      </c>
      <c r="B25" s="17" t="s">
        <v>14</v>
      </c>
      <c r="C25" s="17" t="s">
        <v>16</v>
      </c>
      <c r="D25" s="17" t="s">
        <v>22</v>
      </c>
      <c r="E25" s="17" t="s">
        <v>17</v>
      </c>
      <c r="F25" s="18" t="s">
        <v>33</v>
      </c>
    </row>
    <row r="26" spans="1:6" x14ac:dyDescent="0.2">
      <c r="A26" s="11" t="s">
        <v>34</v>
      </c>
      <c r="B26" s="2" t="s">
        <v>14</v>
      </c>
      <c r="C26" s="2" t="s">
        <v>16</v>
      </c>
      <c r="D26" s="2">
        <v>5</v>
      </c>
      <c r="E26" s="2"/>
      <c r="F26" s="12" t="s">
        <v>35</v>
      </c>
    </row>
    <row r="27" spans="1:6" x14ac:dyDescent="0.2">
      <c r="A27" s="11" t="s">
        <v>36</v>
      </c>
      <c r="B27" s="2" t="s">
        <v>13</v>
      </c>
      <c r="C27" s="2" t="s">
        <v>16</v>
      </c>
      <c r="D27" s="2">
        <v>2</v>
      </c>
      <c r="E27" s="2" t="s">
        <v>17</v>
      </c>
      <c r="F27" s="12" t="s">
        <v>37</v>
      </c>
    </row>
    <row r="28" spans="1:6" x14ac:dyDescent="0.2">
      <c r="A28" s="11" t="s">
        <v>38</v>
      </c>
      <c r="B28" s="2" t="s">
        <v>13</v>
      </c>
      <c r="C28" s="2" t="s">
        <v>7</v>
      </c>
      <c r="D28" s="2"/>
      <c r="E28" s="2"/>
      <c r="F28" s="12" t="s">
        <v>39</v>
      </c>
    </row>
    <row r="29" spans="1:6" x14ac:dyDescent="0.2">
      <c r="A29" s="11" t="s">
        <v>40</v>
      </c>
      <c r="B29" s="2" t="s">
        <v>14</v>
      </c>
      <c r="C29" s="2" t="s">
        <v>7</v>
      </c>
      <c r="D29" s="2"/>
      <c r="E29" s="2"/>
      <c r="F29" s="12" t="s">
        <v>41</v>
      </c>
    </row>
    <row r="30" spans="1:6" x14ac:dyDescent="0.2">
      <c r="A30" s="11" t="s">
        <v>42</v>
      </c>
      <c r="B30" s="2" t="s">
        <v>13</v>
      </c>
      <c r="C30" s="2" t="s">
        <v>7</v>
      </c>
      <c r="D30" s="2"/>
      <c r="E30" s="2"/>
      <c r="F30" s="12" t="s">
        <v>43</v>
      </c>
    </row>
    <row r="31" spans="1:6" x14ac:dyDescent="0.2">
      <c r="A31" s="11" t="s">
        <v>44</v>
      </c>
      <c r="B31" s="2" t="s">
        <v>14</v>
      </c>
      <c r="C31" s="2" t="s">
        <v>7</v>
      </c>
      <c r="D31" s="2"/>
      <c r="E31" s="2"/>
      <c r="F31" s="12" t="s">
        <v>45</v>
      </c>
    </row>
    <row r="32" spans="1:6" x14ac:dyDescent="0.2">
      <c r="A32" s="11" t="s">
        <v>46</v>
      </c>
      <c r="B32" s="2" t="s">
        <v>13</v>
      </c>
      <c r="C32" s="2" t="s">
        <v>7</v>
      </c>
      <c r="D32" s="2"/>
      <c r="E32" s="2"/>
      <c r="F32" s="12" t="s">
        <v>47</v>
      </c>
    </row>
    <row r="33" spans="1:6" x14ac:dyDescent="0.2">
      <c r="A33" s="11" t="s">
        <v>48</v>
      </c>
      <c r="B33" s="2" t="s">
        <v>13</v>
      </c>
      <c r="C33" s="2" t="s">
        <v>7</v>
      </c>
      <c r="D33" s="2"/>
      <c r="E33" s="2"/>
      <c r="F33" s="12" t="s">
        <v>49</v>
      </c>
    </row>
    <row r="34" spans="1:6" x14ac:dyDescent="0.2">
      <c r="A34" s="11" t="s">
        <v>50</v>
      </c>
      <c r="B34" s="2" t="s">
        <v>14</v>
      </c>
      <c r="C34" s="2" t="s">
        <v>16</v>
      </c>
      <c r="D34" s="2">
        <v>1</v>
      </c>
      <c r="E34" s="2" t="s">
        <v>17</v>
      </c>
      <c r="F34" s="12" t="s">
        <v>51</v>
      </c>
    </row>
    <row r="35" spans="1:6" x14ac:dyDescent="0.2">
      <c r="A35" s="11" t="s">
        <v>52</v>
      </c>
      <c r="B35" s="2" t="s">
        <v>14</v>
      </c>
      <c r="C35" s="2" t="s">
        <v>16</v>
      </c>
      <c r="D35" s="2" t="s">
        <v>22</v>
      </c>
      <c r="E35" s="2"/>
      <c r="F35" s="12" t="s">
        <v>53</v>
      </c>
    </row>
    <row r="36" spans="1:6" x14ac:dyDescent="0.2">
      <c r="A36" s="11" t="s">
        <v>54</v>
      </c>
      <c r="B36" s="2" t="s">
        <v>13</v>
      </c>
      <c r="C36" s="2" t="s">
        <v>7</v>
      </c>
      <c r="D36" s="2"/>
      <c r="E36" s="2"/>
      <c r="F36" s="12" t="s">
        <v>55</v>
      </c>
    </row>
    <row r="37" spans="1:6" x14ac:dyDescent="0.2">
      <c r="A37" s="11" t="s">
        <v>56</v>
      </c>
      <c r="B37" s="2" t="s">
        <v>13</v>
      </c>
      <c r="C37" s="2" t="s">
        <v>7</v>
      </c>
      <c r="D37" s="2"/>
      <c r="E37" s="2"/>
      <c r="F37" s="12" t="s">
        <v>57</v>
      </c>
    </row>
    <row r="38" spans="1:6" x14ac:dyDescent="0.2">
      <c r="A38" s="11" t="s">
        <v>58</v>
      </c>
      <c r="B38" s="2" t="s">
        <v>14</v>
      </c>
      <c r="C38" s="2" t="s">
        <v>16</v>
      </c>
      <c r="D38" s="2">
        <v>2</v>
      </c>
      <c r="E38" s="2" t="s">
        <v>17</v>
      </c>
      <c r="F38" s="12" t="s">
        <v>59</v>
      </c>
    </row>
    <row r="39" spans="1:6" x14ac:dyDescent="0.2">
      <c r="A39" s="11" t="s">
        <v>60</v>
      </c>
      <c r="B39" s="2" t="s">
        <v>13</v>
      </c>
      <c r="C39" s="2" t="s">
        <v>7</v>
      </c>
      <c r="D39" s="2"/>
      <c r="E39" s="2"/>
      <c r="F39" s="12" t="s">
        <v>61</v>
      </c>
    </row>
    <row r="40" spans="1:6" x14ac:dyDescent="0.2">
      <c r="A40" s="11" t="s">
        <v>62</v>
      </c>
      <c r="B40" s="2" t="s">
        <v>13</v>
      </c>
      <c r="C40" s="2" t="s">
        <v>16</v>
      </c>
      <c r="D40" s="2">
        <v>3</v>
      </c>
      <c r="E40" s="2"/>
      <c r="F40" s="12" t="s">
        <v>63</v>
      </c>
    </row>
    <row r="41" spans="1:6" x14ac:dyDescent="0.2">
      <c r="A41" s="11" t="s">
        <v>64</v>
      </c>
      <c r="B41" s="2" t="s">
        <v>14</v>
      </c>
      <c r="C41" s="2" t="s">
        <v>16</v>
      </c>
      <c r="D41" s="2">
        <v>3</v>
      </c>
      <c r="E41" s="2" t="s">
        <v>17</v>
      </c>
      <c r="F41" s="12" t="s">
        <v>65</v>
      </c>
    </row>
    <row r="42" spans="1:6" x14ac:dyDescent="0.2">
      <c r="A42" s="11" t="s">
        <v>66</v>
      </c>
      <c r="B42" s="2" t="s">
        <v>14</v>
      </c>
      <c r="C42" s="2" t="s">
        <v>16</v>
      </c>
      <c r="D42" s="2">
        <v>5</v>
      </c>
      <c r="E42" s="2"/>
      <c r="F42" s="12" t="s">
        <v>67</v>
      </c>
    </row>
    <row r="43" spans="1:6" x14ac:dyDescent="0.2">
      <c r="A43" s="11" t="s">
        <v>68</v>
      </c>
      <c r="B43" s="2" t="s">
        <v>13</v>
      </c>
      <c r="C43" s="2" t="s">
        <v>16</v>
      </c>
      <c r="D43" s="2" t="s">
        <v>22</v>
      </c>
      <c r="E43" s="2" t="s">
        <v>17</v>
      </c>
      <c r="F43" s="12" t="s">
        <v>69</v>
      </c>
    </row>
    <row r="44" spans="1:6" x14ac:dyDescent="0.2">
      <c r="A44" s="11" t="s">
        <v>70</v>
      </c>
      <c r="B44" s="2" t="s">
        <v>13</v>
      </c>
      <c r="C44" s="2" t="s">
        <v>16</v>
      </c>
      <c r="D44" s="2">
        <v>3</v>
      </c>
      <c r="E44" s="2"/>
      <c r="F44" s="12" t="s">
        <v>71</v>
      </c>
    </row>
    <row r="45" spans="1:6" x14ac:dyDescent="0.2">
      <c r="A45" s="11" t="s">
        <v>72</v>
      </c>
      <c r="B45" s="2" t="s">
        <v>13</v>
      </c>
      <c r="C45" s="2" t="s">
        <v>7</v>
      </c>
      <c r="D45" s="2"/>
      <c r="E45" s="2"/>
      <c r="F45" s="12" t="s">
        <v>73</v>
      </c>
    </row>
    <row r="46" spans="1:6" x14ac:dyDescent="0.2">
      <c r="A46" s="11" t="s">
        <v>74</v>
      </c>
      <c r="B46" s="2" t="s">
        <v>13</v>
      </c>
      <c r="C46" s="2" t="s">
        <v>16</v>
      </c>
      <c r="D46" s="2">
        <v>1</v>
      </c>
      <c r="E46" s="2" t="s">
        <v>17</v>
      </c>
      <c r="F46" s="12" t="s">
        <v>75</v>
      </c>
    </row>
    <row r="47" spans="1:6" x14ac:dyDescent="0.2">
      <c r="A47" s="11" t="s">
        <v>76</v>
      </c>
      <c r="B47" s="2" t="s">
        <v>13</v>
      </c>
      <c r="C47" s="2" t="s">
        <v>16</v>
      </c>
      <c r="D47" s="2">
        <v>1</v>
      </c>
      <c r="E47" s="2" t="s">
        <v>17</v>
      </c>
      <c r="F47" s="12" t="s">
        <v>77</v>
      </c>
    </row>
    <row r="48" spans="1:6" ht="17" thickBot="1" x14ac:dyDescent="0.25">
      <c r="A48" s="13" t="s">
        <v>78</v>
      </c>
      <c r="B48" s="14" t="s">
        <v>14</v>
      </c>
      <c r="C48" s="14" t="s">
        <v>16</v>
      </c>
      <c r="D48" s="14">
        <v>5</v>
      </c>
      <c r="E48" s="14" t="s">
        <v>17</v>
      </c>
      <c r="F48" s="15" t="s">
        <v>79</v>
      </c>
    </row>
    <row r="50" spans="1:3" x14ac:dyDescent="0.2">
      <c r="A50" s="1" t="s">
        <v>82</v>
      </c>
      <c r="B50" s="1" t="s">
        <v>137</v>
      </c>
      <c r="C50" s="1" t="s">
        <v>82</v>
      </c>
    </row>
    <row r="51" spans="1:3" x14ac:dyDescent="0.2">
      <c r="A51" s="2" t="s">
        <v>81</v>
      </c>
      <c r="B51" s="2" t="s">
        <v>230</v>
      </c>
      <c r="C51" s="2" t="s">
        <v>81</v>
      </c>
    </row>
    <row r="52" spans="1:3" x14ac:dyDescent="0.2">
      <c r="A52" s="2" t="s">
        <v>83</v>
      </c>
      <c r="B52" s="2" t="s">
        <v>231</v>
      </c>
      <c r="C52" s="2" t="s">
        <v>83</v>
      </c>
    </row>
    <row r="53" spans="1:3" x14ac:dyDescent="0.2">
      <c r="A53" s="2" t="s">
        <v>84</v>
      </c>
      <c r="B53" s="2" t="s">
        <v>232</v>
      </c>
      <c r="C53" s="2" t="s">
        <v>84</v>
      </c>
    </row>
    <row r="54" spans="1:3" x14ac:dyDescent="0.2">
      <c r="A54" s="2" t="s">
        <v>85</v>
      </c>
      <c r="B54" s="2" t="s">
        <v>233</v>
      </c>
      <c r="C54" s="2" t="s">
        <v>85</v>
      </c>
    </row>
    <row r="55" spans="1:3" x14ac:dyDescent="0.2">
      <c r="A55" s="2" t="s">
        <v>86</v>
      </c>
      <c r="B55" s="2" t="s">
        <v>234</v>
      </c>
      <c r="C55" s="2" t="s">
        <v>86</v>
      </c>
    </row>
    <row r="56" spans="1:3" x14ac:dyDescent="0.2">
      <c r="A56" s="2" t="s">
        <v>87</v>
      </c>
      <c r="B56" s="2" t="s">
        <v>235</v>
      </c>
      <c r="C56" s="2" t="s">
        <v>87</v>
      </c>
    </row>
    <row r="57" spans="1:3" ht="17" thickBot="1" x14ac:dyDescent="0.25"/>
    <row r="58" spans="1:3" x14ac:dyDescent="0.2">
      <c r="A58" s="21" t="s">
        <v>98</v>
      </c>
      <c r="B58" s="1" t="s">
        <v>125</v>
      </c>
    </row>
    <row r="59" spans="1:3" x14ac:dyDescent="0.2">
      <c r="A59" s="2" t="s">
        <v>100</v>
      </c>
      <c r="B59" s="2" t="s">
        <v>119</v>
      </c>
    </row>
    <row r="60" spans="1:3" x14ac:dyDescent="0.2">
      <c r="A60" s="2" t="s">
        <v>101</v>
      </c>
      <c r="B60" s="2" t="s">
        <v>120</v>
      </c>
    </row>
    <row r="61" spans="1:3" x14ac:dyDescent="0.2">
      <c r="A61" s="2" t="s">
        <v>102</v>
      </c>
      <c r="B61" s="2" t="s">
        <v>121</v>
      </c>
    </row>
    <row r="62" spans="1:3" x14ac:dyDescent="0.2">
      <c r="A62" s="2" t="s">
        <v>103</v>
      </c>
      <c r="B62" s="2" t="s">
        <v>122</v>
      </c>
    </row>
    <row r="63" spans="1:3" x14ac:dyDescent="0.2">
      <c r="A63" s="2" t="s">
        <v>104</v>
      </c>
      <c r="B63" s="2" t="s">
        <v>123</v>
      </c>
    </row>
    <row r="64" spans="1:3" x14ac:dyDescent="0.2">
      <c r="A64" s="2" t="s">
        <v>117</v>
      </c>
      <c r="B64" s="2" t="s">
        <v>124</v>
      </c>
    </row>
    <row r="65" spans="1:1" ht="17" thickBot="1" x14ac:dyDescent="0.25"/>
    <row r="66" spans="1:1" x14ac:dyDescent="0.2">
      <c r="A66" s="3" t="s">
        <v>99</v>
      </c>
    </row>
    <row r="67" spans="1:1" x14ac:dyDescent="0.2">
      <c r="A67" s="4" t="s">
        <v>105</v>
      </c>
    </row>
    <row r="68" spans="1:1" x14ac:dyDescent="0.2">
      <c r="A68" s="4" t="s">
        <v>106</v>
      </c>
    </row>
    <row r="69" spans="1:1" x14ac:dyDescent="0.2">
      <c r="A69" s="4" t="s">
        <v>107</v>
      </c>
    </row>
    <row r="70" spans="1:1" x14ac:dyDescent="0.2">
      <c r="A70" s="4" t="s">
        <v>108</v>
      </c>
    </row>
    <row r="71" spans="1:1" x14ac:dyDescent="0.2">
      <c r="A71" s="4" t="s">
        <v>109</v>
      </c>
    </row>
    <row r="72" spans="1:1" x14ac:dyDescent="0.2">
      <c r="A72" s="4" t="s">
        <v>110</v>
      </c>
    </row>
    <row r="73" spans="1:1" x14ac:dyDescent="0.2">
      <c r="A73" s="4" t="s">
        <v>111</v>
      </c>
    </row>
    <row r="74" spans="1:1" x14ac:dyDescent="0.2">
      <c r="A74" s="4" t="s">
        <v>112</v>
      </c>
    </row>
    <row r="75" spans="1:1" x14ac:dyDescent="0.2">
      <c r="A75" s="4" t="s">
        <v>113</v>
      </c>
    </row>
    <row r="76" spans="1:1" x14ac:dyDescent="0.2">
      <c r="A76" s="4" t="s">
        <v>114</v>
      </c>
    </row>
    <row r="77" spans="1:1" x14ac:dyDescent="0.2">
      <c r="A77" s="4" t="s">
        <v>115</v>
      </c>
    </row>
    <row r="78" spans="1:1" ht="17" thickBot="1" x14ac:dyDescent="0.25">
      <c r="A78" s="5" t="s">
        <v>116</v>
      </c>
    </row>
    <row r="79" spans="1:1" ht="17" thickBot="1" x14ac:dyDescent="0.25"/>
    <row r="80" spans="1:1" x14ac:dyDescent="0.2">
      <c r="A80" s="23" t="s">
        <v>130</v>
      </c>
    </row>
    <row r="81" spans="1:1" x14ac:dyDescent="0.2">
      <c r="A81" s="7" t="s">
        <v>89</v>
      </c>
    </row>
    <row r="82" spans="1:1" x14ac:dyDescent="0.2">
      <c r="A82" s="34" t="s">
        <v>90</v>
      </c>
    </row>
    <row r="83" spans="1:1" x14ac:dyDescent="0.2">
      <c r="A83" s="34" t="s">
        <v>91</v>
      </c>
    </row>
    <row r="84" spans="1:1" x14ac:dyDescent="0.2">
      <c r="A84" s="34" t="s">
        <v>133</v>
      </c>
    </row>
    <row r="85" spans="1:1" x14ac:dyDescent="0.2">
      <c r="A85" s="7" t="s">
        <v>131</v>
      </c>
    </row>
    <row r="86" spans="1:1" x14ac:dyDescent="0.2">
      <c r="A86" s="7" t="s">
        <v>132</v>
      </c>
    </row>
    <row r="87" spans="1:1" x14ac:dyDescent="0.2">
      <c r="A87" s="34" t="s">
        <v>134</v>
      </c>
    </row>
    <row r="88" spans="1:1" x14ac:dyDescent="0.2">
      <c r="A88" s="34" t="s">
        <v>135</v>
      </c>
    </row>
    <row r="89" spans="1:1" x14ac:dyDescent="0.2">
      <c r="A89" s="34" t="s">
        <v>136</v>
      </c>
    </row>
    <row r="90" spans="1:1" x14ac:dyDescent="0.2">
      <c r="A90" s="7" t="s">
        <v>118</v>
      </c>
    </row>
    <row r="91" spans="1:1" x14ac:dyDescent="0.2">
      <c r="A91" s="34" t="s">
        <v>127</v>
      </c>
    </row>
    <row r="92" spans="1:1" x14ac:dyDescent="0.2">
      <c r="A92" s="34" t="s">
        <v>138</v>
      </c>
    </row>
    <row r="93" spans="1:1" x14ac:dyDescent="0.2">
      <c r="A93" s="35" t="s">
        <v>128</v>
      </c>
    </row>
    <row r="94" spans="1:1" x14ac:dyDescent="0.2">
      <c r="A94" s="35" t="s">
        <v>129</v>
      </c>
    </row>
    <row r="95" spans="1:1" x14ac:dyDescent="0.2">
      <c r="A95" s="34" t="s">
        <v>139</v>
      </c>
    </row>
    <row r="96" spans="1:1" x14ac:dyDescent="0.2">
      <c r="A96" s="35" t="s">
        <v>140</v>
      </c>
    </row>
    <row r="97" spans="1:1" x14ac:dyDescent="0.2">
      <c r="A97" s="35" t="s">
        <v>141</v>
      </c>
    </row>
    <row r="98" spans="1:1" x14ac:dyDescent="0.2">
      <c r="A98" s="35" t="s">
        <v>142</v>
      </c>
    </row>
    <row r="99" spans="1:1" x14ac:dyDescent="0.2">
      <c r="A99" s="35" t="s">
        <v>143</v>
      </c>
    </row>
    <row r="100" spans="1:1" x14ac:dyDescent="0.2">
      <c r="A100" s="35" t="s">
        <v>144</v>
      </c>
    </row>
    <row r="101" spans="1:1" x14ac:dyDescent="0.2">
      <c r="A101" s="35" t="s">
        <v>145</v>
      </c>
    </row>
    <row r="102" spans="1:1" x14ac:dyDescent="0.2">
      <c r="A102" s="35" t="s">
        <v>146</v>
      </c>
    </row>
    <row r="103" spans="1:1" x14ac:dyDescent="0.2">
      <c r="A103" s="35" t="s">
        <v>147</v>
      </c>
    </row>
    <row r="104" spans="1:1" x14ac:dyDescent="0.2">
      <c r="A104" s="35" t="s">
        <v>148</v>
      </c>
    </row>
    <row r="105" spans="1:1" x14ac:dyDescent="0.2">
      <c r="A105" s="35" t="s">
        <v>149</v>
      </c>
    </row>
    <row r="106" spans="1:1" x14ac:dyDescent="0.2">
      <c r="A106" s="35" t="s">
        <v>150</v>
      </c>
    </row>
    <row r="107" spans="1:1" x14ac:dyDescent="0.2">
      <c r="A107" s="35" t="s">
        <v>151</v>
      </c>
    </row>
    <row r="108" spans="1:1" x14ac:dyDescent="0.2">
      <c r="A108" s="35" t="s">
        <v>152</v>
      </c>
    </row>
    <row r="109" spans="1:1" x14ac:dyDescent="0.2">
      <c r="A109" s="35" t="s">
        <v>153</v>
      </c>
    </row>
    <row r="110" spans="1:1" x14ac:dyDescent="0.2">
      <c r="A110" s="35" t="s">
        <v>154</v>
      </c>
    </row>
    <row r="111" spans="1:1" x14ac:dyDescent="0.2">
      <c r="A111" s="35" t="s">
        <v>155</v>
      </c>
    </row>
    <row r="112" spans="1:1" x14ac:dyDescent="0.2">
      <c r="A112" s="35" t="s">
        <v>156</v>
      </c>
    </row>
    <row r="113" spans="1:1" x14ac:dyDescent="0.2">
      <c r="A113" s="35" t="s">
        <v>157</v>
      </c>
    </row>
    <row r="114" spans="1:1" x14ac:dyDescent="0.2">
      <c r="A114" s="35" t="s">
        <v>158</v>
      </c>
    </row>
    <row r="115" spans="1:1" x14ac:dyDescent="0.2">
      <c r="A115" s="35" t="s">
        <v>159</v>
      </c>
    </row>
    <row r="116" spans="1:1" x14ac:dyDescent="0.2">
      <c r="A116" s="35" t="s">
        <v>160</v>
      </c>
    </row>
    <row r="117" spans="1:1" x14ac:dyDescent="0.2">
      <c r="A117" s="35" t="s">
        <v>161</v>
      </c>
    </row>
    <row r="118" spans="1:1" x14ac:dyDescent="0.2">
      <c r="A118" s="35" t="s">
        <v>162</v>
      </c>
    </row>
    <row r="119" spans="1:1" x14ac:dyDescent="0.2">
      <c r="A119" s="35" t="s">
        <v>163</v>
      </c>
    </row>
    <row r="120" spans="1:1" x14ac:dyDescent="0.2">
      <c r="A120" s="35" t="s">
        <v>164</v>
      </c>
    </row>
    <row r="121" spans="1:1" x14ac:dyDescent="0.2">
      <c r="A121" s="35" t="s">
        <v>165</v>
      </c>
    </row>
    <row r="122" spans="1:1" x14ac:dyDescent="0.2">
      <c r="A122" s="35" t="s">
        <v>166</v>
      </c>
    </row>
    <row r="123" spans="1:1" x14ac:dyDescent="0.2">
      <c r="A123" s="35" t="s">
        <v>167</v>
      </c>
    </row>
    <row r="124" spans="1:1" x14ac:dyDescent="0.2">
      <c r="A124" s="35" t="s">
        <v>168</v>
      </c>
    </row>
    <row r="125" spans="1:1" x14ac:dyDescent="0.2">
      <c r="A125" s="35" t="s">
        <v>169</v>
      </c>
    </row>
    <row r="126" spans="1:1" x14ac:dyDescent="0.2">
      <c r="A126" s="35" t="s">
        <v>170</v>
      </c>
    </row>
    <row r="127" spans="1:1" x14ac:dyDescent="0.2">
      <c r="A127" s="35" t="s">
        <v>171</v>
      </c>
    </row>
    <row r="128" spans="1:1" x14ac:dyDescent="0.2">
      <c r="A128" s="34" t="s">
        <v>172</v>
      </c>
    </row>
    <row r="129" spans="1:3" x14ac:dyDescent="0.2">
      <c r="A129" s="35" t="s">
        <v>173</v>
      </c>
    </row>
    <row r="130" spans="1:3" x14ac:dyDescent="0.2">
      <c r="A130" s="34" t="s">
        <v>174</v>
      </c>
    </row>
    <row r="131" spans="1:3" x14ac:dyDescent="0.2">
      <c r="A131" s="34" t="s">
        <v>175</v>
      </c>
    </row>
    <row r="132" spans="1:3" x14ac:dyDescent="0.2">
      <c r="A132" s="35" t="s">
        <v>176</v>
      </c>
    </row>
    <row r="133" spans="1:3" x14ac:dyDescent="0.2">
      <c r="A133" s="35" t="s">
        <v>177</v>
      </c>
    </row>
    <row r="134" spans="1:3" x14ac:dyDescent="0.2">
      <c r="A134" s="34" t="s">
        <v>178</v>
      </c>
    </row>
    <row r="135" spans="1:3" x14ac:dyDescent="0.2">
      <c r="A135" s="35" t="s">
        <v>179</v>
      </c>
    </row>
    <row r="136" spans="1:3" x14ac:dyDescent="0.2">
      <c r="A136" s="35" t="s">
        <v>180</v>
      </c>
    </row>
    <row r="138" spans="1:3" x14ac:dyDescent="0.2">
      <c r="A138" s="1" t="s">
        <v>185</v>
      </c>
      <c r="B138" s="1" t="s">
        <v>188</v>
      </c>
      <c r="C138" s="1" t="s">
        <v>502</v>
      </c>
    </row>
    <row r="139" spans="1:3" x14ac:dyDescent="0.2">
      <c r="A139" s="33" t="s">
        <v>186</v>
      </c>
      <c r="B139" s="2" t="s">
        <v>187</v>
      </c>
      <c r="C139" t="s">
        <v>503</v>
      </c>
    </row>
    <row r="140" spans="1:3" x14ac:dyDescent="0.2">
      <c r="A140" s="33" t="s">
        <v>189</v>
      </c>
      <c r="B140" s="2" t="s">
        <v>190</v>
      </c>
      <c r="C140" t="s">
        <v>504</v>
      </c>
    </row>
    <row r="141" spans="1:3" x14ac:dyDescent="0.2">
      <c r="A141" s="33" t="s">
        <v>191</v>
      </c>
      <c r="B141" s="2" t="s">
        <v>192</v>
      </c>
      <c r="C141" t="s">
        <v>505</v>
      </c>
    </row>
    <row r="142" spans="1:3" x14ac:dyDescent="0.2">
      <c r="A142" s="39" t="s">
        <v>193</v>
      </c>
      <c r="B142" s="2" t="s">
        <v>194</v>
      </c>
      <c r="C142" t="s">
        <v>506</v>
      </c>
    </row>
    <row r="143" spans="1:3" x14ac:dyDescent="0.2">
      <c r="A143" s="39" t="s">
        <v>195</v>
      </c>
      <c r="B143" s="2" t="s">
        <v>196</v>
      </c>
      <c r="C143" t="s">
        <v>507</v>
      </c>
    </row>
    <row r="144" spans="1:3" x14ac:dyDescent="0.2">
      <c r="A144" s="39" t="s">
        <v>197</v>
      </c>
      <c r="B144" s="2" t="s">
        <v>198</v>
      </c>
      <c r="C144" t="s">
        <v>508</v>
      </c>
    </row>
    <row r="145" spans="1:16" x14ac:dyDescent="0.2">
      <c r="A145" s="39" t="s">
        <v>199</v>
      </c>
      <c r="B145" s="2" t="s">
        <v>200</v>
      </c>
      <c r="C145" t="s">
        <v>509</v>
      </c>
    </row>
    <row r="146" spans="1:16" x14ac:dyDescent="0.2">
      <c r="A146" s="39" t="s">
        <v>201</v>
      </c>
      <c r="B146" s="2" t="s">
        <v>202</v>
      </c>
      <c r="C146" t="s">
        <v>510</v>
      </c>
    </row>
    <row r="147" spans="1:16" x14ac:dyDescent="0.2">
      <c r="A147" s="39" t="s">
        <v>203</v>
      </c>
      <c r="B147" s="2" t="s">
        <v>204</v>
      </c>
      <c r="C147" t="s">
        <v>511</v>
      </c>
    </row>
    <row r="148" spans="1:16" x14ac:dyDescent="0.2">
      <c r="A148" s="39" t="s">
        <v>205</v>
      </c>
      <c r="B148" s="2" t="s">
        <v>206</v>
      </c>
      <c r="C148" t="s">
        <v>512</v>
      </c>
    </row>
    <row r="149" spans="1:16" x14ac:dyDescent="0.2">
      <c r="A149" s="36"/>
    </row>
    <row r="150" spans="1:16" x14ac:dyDescent="0.2">
      <c r="A150" s="38" t="s">
        <v>207</v>
      </c>
      <c r="B150" t="s">
        <v>214</v>
      </c>
      <c r="C150" t="s">
        <v>188</v>
      </c>
      <c r="D150" t="s">
        <v>215</v>
      </c>
      <c r="E150" t="s">
        <v>216</v>
      </c>
      <c r="F150" t="s">
        <v>217</v>
      </c>
      <c r="G150" t="s">
        <v>218</v>
      </c>
      <c r="H150" t="s">
        <v>219</v>
      </c>
      <c r="I150" t="s">
        <v>220</v>
      </c>
      <c r="J150" t="s">
        <v>221</v>
      </c>
      <c r="K150" t="s">
        <v>222</v>
      </c>
      <c r="L150" t="s">
        <v>223</v>
      </c>
      <c r="M150" t="s">
        <v>224</v>
      </c>
      <c r="N150" t="s">
        <v>225</v>
      </c>
      <c r="O150" t="s">
        <v>226</v>
      </c>
      <c r="P150" t="s">
        <v>227</v>
      </c>
    </row>
    <row r="151" spans="1:16" x14ac:dyDescent="0.2">
      <c r="A151" s="39" t="s">
        <v>208</v>
      </c>
      <c r="B151" s="41" t="s">
        <v>229</v>
      </c>
      <c r="C151" t="s">
        <v>228</v>
      </c>
      <c r="D151" s="40" t="str">
        <f>B51</f>
        <v>Technique</v>
      </c>
      <c r="E151" t="str">
        <f>B52</f>
        <v>Survie</v>
      </c>
      <c r="F151" t="str">
        <f>B56</f>
        <v>Trempe</v>
      </c>
      <c r="G151" t="str">
        <f>A83</f>
        <v>Armes d'épaule</v>
      </c>
      <c r="H151" t="str">
        <f>A84</f>
        <v>[Armes embarquées]</v>
      </c>
      <c r="I151" t="str">
        <f>A92</f>
        <v>[Armes lourdes]</v>
      </c>
      <c r="J151" t="str">
        <f>A129</f>
        <v>Commandement</v>
      </c>
      <c r="K151" t="str">
        <f>A114</f>
        <v>[Ingéniérie]</v>
      </c>
      <c r="L151" t="str">
        <f>A134</f>
        <v>Intimidation</v>
      </c>
      <c r="M151" t="str">
        <f>A95</f>
        <v>Mêlée</v>
      </c>
      <c r="N151" t="str">
        <f>A136</f>
        <v>Tactique</v>
      </c>
      <c r="O151" t="s">
        <v>541</v>
      </c>
    </row>
    <row r="152" spans="1:16" x14ac:dyDescent="0.2">
      <c r="A152" s="39" t="s">
        <v>209</v>
      </c>
      <c r="B152" t="s">
        <v>237</v>
      </c>
      <c r="C152" t="s">
        <v>238</v>
      </c>
      <c r="D152" t="str">
        <f>B53</f>
        <v>Espionnage</v>
      </c>
      <c r="E152" t="str">
        <f>B55</f>
        <v>Négociation</v>
      </c>
      <c r="F152" t="str">
        <f>B56</f>
        <v>Trempe</v>
      </c>
      <c r="G152" t="str">
        <f>A120</f>
        <v>Baratin</v>
      </c>
      <c r="H152" t="str">
        <f>A129</f>
        <v>Commandement</v>
      </c>
      <c r="I152" t="str">
        <f>A101</f>
        <v>Empathie</v>
      </c>
      <c r="J152" t="str">
        <f>A126</f>
        <v>Etiquette</v>
      </c>
      <c r="K152" t="str">
        <f>A104</f>
        <v>[Senseurs]</v>
      </c>
      <c r="L152" t="str">
        <f>A95</f>
        <v>Mêlée</v>
      </c>
      <c r="M152" t="str">
        <f>A116</f>
        <v>Navigation</v>
      </c>
      <c r="N152" t="str">
        <f>A128</f>
        <v>Séduction</v>
      </c>
    </row>
    <row r="153" spans="1:16" x14ac:dyDescent="0.2">
      <c r="A153" s="39" t="s">
        <v>210</v>
      </c>
      <c r="B153" t="s">
        <v>239</v>
      </c>
      <c r="C153" t="s">
        <v>240</v>
      </c>
      <c r="D153" s="2" t="s">
        <v>230</v>
      </c>
      <c r="E153" s="2" t="s">
        <v>231</v>
      </c>
      <c r="F153" s="2" t="s">
        <v>235</v>
      </c>
      <c r="G153" t="str">
        <f>A83</f>
        <v>Armes d'épaule</v>
      </c>
      <c r="H153" t="str">
        <f>A84</f>
        <v>[Armes embarquées]</v>
      </c>
      <c r="I153" t="str">
        <f>A93</f>
        <v>Athlétisme</v>
      </c>
      <c r="J153" t="str">
        <f>A131</f>
        <v>Détermination</v>
      </c>
      <c r="K153" t="str">
        <f>A134</f>
        <v>Intimidation</v>
      </c>
      <c r="L153" t="str">
        <f>A95</f>
        <v>Mêlée</v>
      </c>
      <c r="M153" t="str">
        <f>A96</f>
        <v>Env. 1</v>
      </c>
      <c r="N153" t="str">
        <f>A136</f>
        <v>Tactique</v>
      </c>
      <c r="O153" t="str">
        <f>A106</f>
        <v>Vigilance</v>
      </c>
    </row>
    <row r="154" spans="1:16" x14ac:dyDescent="0.2">
      <c r="A154" s="39" t="s">
        <v>211</v>
      </c>
      <c r="B154" t="s">
        <v>241</v>
      </c>
      <c r="C154" t="s">
        <v>242</v>
      </c>
      <c r="D154" t="str">
        <f>B53</f>
        <v>Espionnage</v>
      </c>
      <c r="E154" t="str">
        <f>B54</f>
        <v>Science</v>
      </c>
      <c r="F154" t="str">
        <f>B55</f>
        <v>Négociation</v>
      </c>
      <c r="G154" t="str">
        <f>A107</f>
        <v>Analyse</v>
      </c>
      <c r="H154" t="str">
        <f>A121</f>
        <v>Bureaucratie</v>
      </c>
      <c r="I154" t="str">
        <f>A126</f>
        <v>Etiquette</v>
      </c>
      <c r="J154" t="str">
        <f>A104</f>
        <v>[Senseurs]</v>
      </c>
      <c r="K154" t="str">
        <f>A113</f>
        <v>Histoire</v>
      </c>
      <c r="L154" t="str">
        <f>A114</f>
        <v>[Ingéniérie]</v>
      </c>
      <c r="M154" t="str">
        <f>A115</f>
        <v>[Médecine]</v>
      </c>
      <c r="N154" t="str">
        <f>A103</f>
        <v>Recherche</v>
      </c>
      <c r="O154" t="str">
        <f>A117</f>
        <v>[Sciences solaire]</v>
      </c>
      <c r="P154" t="str">
        <f>A118</f>
        <v>[Sciences stellaires]</v>
      </c>
    </row>
    <row r="155" spans="1:16" x14ac:dyDescent="0.2">
      <c r="A155" s="39" t="s">
        <v>212</v>
      </c>
      <c r="B155" t="s">
        <v>243</v>
      </c>
      <c r="C155" t="s">
        <v>244</v>
      </c>
      <c r="D155" t="str">
        <f>B51</f>
        <v>Technique</v>
      </c>
      <c r="E155" t="str">
        <f>B53</f>
        <v>Espionnage</v>
      </c>
      <c r="F155" t="str">
        <f>B54</f>
        <v>Science</v>
      </c>
      <c r="G155" t="str">
        <f>A84</f>
        <v>[Armes embarquées]</v>
      </c>
      <c r="H155" t="str">
        <f>A130</f>
        <v>[Démolition]</v>
      </c>
      <c r="I155" t="str">
        <f>A114</f>
        <v>[Ingéniérie]</v>
      </c>
      <c r="J155" t="str">
        <f>A116</f>
        <v>Navigation</v>
      </c>
      <c r="K155" t="str">
        <f>A87</f>
        <v>[Pilotage 1]</v>
      </c>
      <c r="L155" t="str">
        <f>A118</f>
        <v>[Sciences stellaires]</v>
      </c>
      <c r="M155" t="str">
        <f>A104</f>
        <v>[Senseurs]</v>
      </c>
      <c r="N155" t="str">
        <f>A105</f>
        <v>[Syst.Sécurité]</v>
      </c>
      <c r="O155" t="str">
        <f>A90</f>
        <v>Technologie</v>
      </c>
    </row>
    <row r="156" spans="1:16" x14ac:dyDescent="0.2">
      <c r="A156" s="39" t="s">
        <v>213</v>
      </c>
      <c r="B156" t="s">
        <v>245</v>
      </c>
      <c r="C156" t="s">
        <v>246</v>
      </c>
      <c r="D156" t="str">
        <f>B51</f>
        <v>Technique</v>
      </c>
      <c r="E156" t="str">
        <f>B53</f>
        <v>Espionnage</v>
      </c>
      <c r="F156" t="str">
        <f>B54</f>
        <v>Science</v>
      </c>
      <c r="G156" t="str">
        <f>A84</f>
        <v>[Armes embarquées]</v>
      </c>
      <c r="H156" t="str">
        <f>A120</f>
        <v>Baratin</v>
      </c>
      <c r="I156" t="str">
        <f>A114</f>
        <v>[Ingéniérie]</v>
      </c>
      <c r="J156" t="str">
        <f>A96</f>
        <v>Env. 1</v>
      </c>
      <c r="K156" t="str">
        <f>A116</f>
        <v>Navigation</v>
      </c>
      <c r="L156" t="str">
        <f>A87</f>
        <v>[Pilotage 1]</v>
      </c>
      <c r="M156" t="str">
        <f>A118</f>
        <v>[Sciences stellaires]</v>
      </c>
      <c r="N156" t="str">
        <f>A104</f>
        <v>[Senseurs]</v>
      </c>
    </row>
    <row r="157" spans="1:16" x14ac:dyDescent="0.2">
      <c r="A157" s="36"/>
    </row>
    <row r="158" spans="1:16" x14ac:dyDescent="0.2">
      <c r="A158" s="36"/>
    </row>
    <row r="159" spans="1:16" x14ac:dyDescent="0.2">
      <c r="A159" s="262" t="s">
        <v>280</v>
      </c>
      <c r="B159" s="262"/>
      <c r="C159" s="262"/>
      <c r="D159" s="262"/>
      <c r="E159" s="262"/>
    </row>
    <row r="160" spans="1:16" x14ac:dyDescent="0.2">
      <c r="A160" s="38" t="s">
        <v>254</v>
      </c>
      <c r="B160" s="1" t="s">
        <v>6</v>
      </c>
      <c r="C160" s="1" t="s">
        <v>255</v>
      </c>
      <c r="D160" s="1" t="s">
        <v>266</v>
      </c>
      <c r="E160" s="1" t="s">
        <v>8</v>
      </c>
    </row>
    <row r="161" spans="1:5" x14ac:dyDescent="0.2">
      <c r="A161" s="36" t="s">
        <v>256</v>
      </c>
      <c r="B161" t="s">
        <v>257</v>
      </c>
      <c r="C161">
        <v>0</v>
      </c>
      <c r="D161">
        <v>0</v>
      </c>
      <c r="E161">
        <v>5</v>
      </c>
    </row>
    <row r="162" spans="1:5" x14ac:dyDescent="0.2">
      <c r="A162" s="46" t="s">
        <v>258</v>
      </c>
      <c r="B162" t="s">
        <v>259</v>
      </c>
      <c r="C162">
        <v>0</v>
      </c>
      <c r="D162">
        <v>0</v>
      </c>
      <c r="E162">
        <v>5</v>
      </c>
    </row>
    <row r="163" spans="1:5" x14ac:dyDescent="0.2">
      <c r="A163" s="46" t="s">
        <v>260</v>
      </c>
      <c r="B163" t="s">
        <v>261</v>
      </c>
      <c r="C163">
        <v>0</v>
      </c>
      <c r="D163">
        <v>0</v>
      </c>
      <c r="E163">
        <v>3</v>
      </c>
    </row>
    <row r="164" spans="1:5" x14ac:dyDescent="0.2">
      <c r="A164" s="46" t="s">
        <v>262</v>
      </c>
      <c r="B164" t="s">
        <v>263</v>
      </c>
      <c r="C164">
        <v>0</v>
      </c>
      <c r="D164">
        <v>0</v>
      </c>
      <c r="E164">
        <v>3</v>
      </c>
    </row>
    <row r="165" spans="1:5" x14ac:dyDescent="0.2">
      <c r="A165" s="36" t="s">
        <v>264</v>
      </c>
      <c r="B165" t="s">
        <v>265</v>
      </c>
      <c r="C165">
        <v>1</v>
      </c>
      <c r="D165">
        <v>0</v>
      </c>
      <c r="E165">
        <v>5</v>
      </c>
    </row>
    <row r="166" spans="1:5" x14ac:dyDescent="0.2">
      <c r="A166" s="46" t="s">
        <v>267</v>
      </c>
      <c r="B166" t="s">
        <v>268</v>
      </c>
      <c r="C166">
        <v>0</v>
      </c>
      <c r="D166">
        <v>0</v>
      </c>
      <c r="E166">
        <v>5</v>
      </c>
    </row>
    <row r="167" spans="1:5" x14ac:dyDescent="0.2">
      <c r="A167" s="46" t="s">
        <v>269</v>
      </c>
      <c r="B167" t="s">
        <v>270</v>
      </c>
      <c r="C167">
        <v>0</v>
      </c>
      <c r="D167">
        <v>0</v>
      </c>
      <c r="E167">
        <v>3</v>
      </c>
    </row>
    <row r="168" spans="1:5" x14ac:dyDescent="0.2">
      <c r="A168" s="46" t="s">
        <v>271</v>
      </c>
      <c r="B168" t="s">
        <v>272</v>
      </c>
      <c r="C168">
        <v>0</v>
      </c>
      <c r="D168">
        <v>0</v>
      </c>
      <c r="E168">
        <v>3</v>
      </c>
    </row>
    <row r="169" spans="1:5" x14ac:dyDescent="0.2">
      <c r="A169" s="46" t="s">
        <v>315</v>
      </c>
      <c r="B169" t="s">
        <v>320</v>
      </c>
      <c r="C169">
        <v>0</v>
      </c>
      <c r="D169">
        <v>1</v>
      </c>
      <c r="E169">
        <v>1</v>
      </c>
    </row>
    <row r="170" spans="1:5" x14ac:dyDescent="0.2">
      <c r="A170" s="46" t="s">
        <v>316</v>
      </c>
      <c r="B170" t="s">
        <v>321</v>
      </c>
      <c r="C170">
        <v>0</v>
      </c>
      <c r="D170">
        <v>1</v>
      </c>
      <c r="E170">
        <v>2</v>
      </c>
    </row>
    <row r="171" spans="1:5" x14ac:dyDescent="0.2">
      <c r="A171" s="46" t="s">
        <v>317</v>
      </c>
      <c r="B171" t="s">
        <v>322</v>
      </c>
      <c r="C171">
        <v>0</v>
      </c>
      <c r="D171">
        <v>1</v>
      </c>
      <c r="E171">
        <v>3</v>
      </c>
    </row>
    <row r="172" spans="1:5" x14ac:dyDescent="0.2">
      <c r="A172" s="46" t="s">
        <v>318</v>
      </c>
      <c r="B172" t="s">
        <v>323</v>
      </c>
      <c r="C172">
        <v>0</v>
      </c>
      <c r="D172">
        <v>1</v>
      </c>
      <c r="E172">
        <v>4</v>
      </c>
    </row>
    <row r="173" spans="1:5" x14ac:dyDescent="0.2">
      <c r="A173" s="46" t="s">
        <v>319</v>
      </c>
      <c r="B173" t="s">
        <v>324</v>
      </c>
      <c r="C173">
        <v>0</v>
      </c>
      <c r="D173">
        <v>1</v>
      </c>
      <c r="E173">
        <v>5</v>
      </c>
    </row>
    <row r="174" spans="1:5" x14ac:dyDescent="0.2">
      <c r="A174" s="36" t="s">
        <v>281</v>
      </c>
      <c r="B174" t="s">
        <v>282</v>
      </c>
      <c r="C174">
        <v>0</v>
      </c>
      <c r="D174">
        <v>0</v>
      </c>
      <c r="E174">
        <v>3</v>
      </c>
    </row>
    <row r="175" spans="1:5" x14ac:dyDescent="0.2">
      <c r="A175" s="46" t="s">
        <v>325</v>
      </c>
      <c r="B175" t="s">
        <v>350</v>
      </c>
      <c r="C175">
        <v>0</v>
      </c>
      <c r="D175">
        <v>0</v>
      </c>
      <c r="E175">
        <v>1</v>
      </c>
    </row>
    <row r="176" spans="1:5" x14ac:dyDescent="0.2">
      <c r="A176" s="46" t="s">
        <v>326</v>
      </c>
      <c r="B176" t="s">
        <v>351</v>
      </c>
      <c r="C176">
        <v>0</v>
      </c>
      <c r="D176">
        <v>0</v>
      </c>
      <c r="E176">
        <v>3</v>
      </c>
    </row>
    <row r="177" spans="1:5" x14ac:dyDescent="0.2">
      <c r="A177" s="46" t="s">
        <v>327</v>
      </c>
      <c r="B177" t="s">
        <v>352</v>
      </c>
      <c r="C177">
        <v>0</v>
      </c>
      <c r="D177">
        <v>0</v>
      </c>
      <c r="E177">
        <v>5</v>
      </c>
    </row>
    <row r="178" spans="1:5" x14ac:dyDescent="0.2">
      <c r="A178" s="46" t="s">
        <v>328</v>
      </c>
      <c r="B178" t="s">
        <v>353</v>
      </c>
      <c r="C178">
        <v>0</v>
      </c>
      <c r="D178">
        <v>0</v>
      </c>
      <c r="E178">
        <v>3</v>
      </c>
    </row>
    <row r="179" spans="1:5" x14ac:dyDescent="0.2">
      <c r="A179" s="46" t="s">
        <v>329</v>
      </c>
      <c r="B179" t="s">
        <v>354</v>
      </c>
      <c r="C179">
        <v>0</v>
      </c>
      <c r="D179">
        <v>0</v>
      </c>
      <c r="E179">
        <v>5</v>
      </c>
    </row>
    <row r="180" spans="1:5" x14ac:dyDescent="0.2">
      <c r="A180" s="46" t="s">
        <v>283</v>
      </c>
      <c r="B180" t="s">
        <v>284</v>
      </c>
      <c r="C180">
        <v>0</v>
      </c>
      <c r="D180">
        <v>0</v>
      </c>
      <c r="E180">
        <v>3</v>
      </c>
    </row>
    <row r="181" spans="1:5" x14ac:dyDescent="0.2">
      <c r="A181" s="46" t="s">
        <v>285</v>
      </c>
      <c r="B181" t="s">
        <v>286</v>
      </c>
      <c r="C181">
        <v>0</v>
      </c>
      <c r="D181">
        <v>0</v>
      </c>
      <c r="E181">
        <v>3</v>
      </c>
    </row>
    <row r="182" spans="1:5" x14ac:dyDescent="0.2">
      <c r="A182" s="46" t="s">
        <v>287</v>
      </c>
      <c r="B182" t="s">
        <v>288</v>
      </c>
      <c r="C182">
        <v>0</v>
      </c>
      <c r="D182">
        <v>0</v>
      </c>
      <c r="E182">
        <v>1</v>
      </c>
    </row>
    <row r="183" spans="1:5" x14ac:dyDescent="0.2">
      <c r="A183" s="46" t="s">
        <v>340</v>
      </c>
      <c r="B183" t="s">
        <v>355</v>
      </c>
      <c r="C183">
        <v>0</v>
      </c>
      <c r="D183">
        <v>0</v>
      </c>
      <c r="E183">
        <v>1</v>
      </c>
    </row>
    <row r="184" spans="1:5" x14ac:dyDescent="0.2">
      <c r="A184" s="46" t="s">
        <v>341</v>
      </c>
      <c r="B184" t="s">
        <v>356</v>
      </c>
      <c r="C184">
        <v>0</v>
      </c>
      <c r="D184">
        <v>0</v>
      </c>
      <c r="E184">
        <v>2</v>
      </c>
    </row>
    <row r="185" spans="1:5" x14ac:dyDescent="0.2">
      <c r="A185" s="46" t="s">
        <v>342</v>
      </c>
      <c r="B185" t="s">
        <v>357</v>
      </c>
      <c r="C185">
        <v>0</v>
      </c>
      <c r="D185">
        <v>0</v>
      </c>
      <c r="E185">
        <v>3</v>
      </c>
    </row>
    <row r="186" spans="1:5" x14ac:dyDescent="0.2">
      <c r="A186" s="46" t="s">
        <v>343</v>
      </c>
      <c r="B186" t="s">
        <v>358</v>
      </c>
      <c r="C186">
        <v>0</v>
      </c>
      <c r="D186">
        <v>0</v>
      </c>
      <c r="E186">
        <v>4</v>
      </c>
    </row>
    <row r="187" spans="1:5" x14ac:dyDescent="0.2">
      <c r="A187" s="46" t="s">
        <v>344</v>
      </c>
      <c r="B187" t="s">
        <v>359</v>
      </c>
      <c r="C187">
        <v>0</v>
      </c>
      <c r="D187">
        <v>0</v>
      </c>
      <c r="E187">
        <v>5</v>
      </c>
    </row>
    <row r="188" spans="1:5" x14ac:dyDescent="0.2">
      <c r="A188" s="46" t="s">
        <v>345</v>
      </c>
      <c r="B188" t="s">
        <v>360</v>
      </c>
      <c r="C188">
        <v>0</v>
      </c>
      <c r="D188">
        <v>0</v>
      </c>
      <c r="E188">
        <v>6</v>
      </c>
    </row>
    <row r="189" spans="1:5" x14ac:dyDescent="0.2">
      <c r="A189" s="46" t="s">
        <v>346</v>
      </c>
      <c r="B189" t="s">
        <v>361</v>
      </c>
      <c r="C189">
        <v>0</v>
      </c>
      <c r="D189">
        <v>0</v>
      </c>
      <c r="E189">
        <v>7</v>
      </c>
    </row>
    <row r="190" spans="1:5" x14ac:dyDescent="0.2">
      <c r="A190" s="46" t="s">
        <v>347</v>
      </c>
      <c r="B190" t="s">
        <v>362</v>
      </c>
      <c r="C190">
        <v>0</v>
      </c>
      <c r="D190">
        <v>0</v>
      </c>
      <c r="E190">
        <v>8</v>
      </c>
    </row>
    <row r="191" spans="1:5" x14ac:dyDescent="0.2">
      <c r="A191" s="46" t="s">
        <v>348</v>
      </c>
      <c r="B191" t="s">
        <v>363</v>
      </c>
      <c r="C191">
        <v>0</v>
      </c>
      <c r="D191">
        <v>0</v>
      </c>
      <c r="E191">
        <v>9</v>
      </c>
    </row>
    <row r="192" spans="1:5" x14ac:dyDescent="0.2">
      <c r="A192" s="46" t="s">
        <v>349</v>
      </c>
      <c r="B192" t="s">
        <v>364</v>
      </c>
      <c r="C192">
        <v>0</v>
      </c>
      <c r="D192">
        <v>0</v>
      </c>
      <c r="E192">
        <v>10</v>
      </c>
    </row>
    <row r="193" spans="1:5" x14ac:dyDescent="0.2">
      <c r="A193" s="46" t="s">
        <v>289</v>
      </c>
      <c r="B193" t="s">
        <v>290</v>
      </c>
      <c r="C193">
        <v>0</v>
      </c>
      <c r="D193">
        <v>0</v>
      </c>
      <c r="E193">
        <v>1</v>
      </c>
    </row>
    <row r="194" spans="1:5" x14ac:dyDescent="0.2">
      <c r="A194" s="46" t="s">
        <v>291</v>
      </c>
      <c r="B194" t="s">
        <v>292</v>
      </c>
      <c r="C194">
        <v>0</v>
      </c>
      <c r="D194">
        <v>0</v>
      </c>
      <c r="E194">
        <v>3</v>
      </c>
    </row>
    <row r="195" spans="1:5" x14ac:dyDescent="0.2">
      <c r="A195" s="46" t="s">
        <v>330</v>
      </c>
      <c r="B195" t="s">
        <v>293</v>
      </c>
      <c r="C195">
        <v>0</v>
      </c>
      <c r="D195">
        <v>0</v>
      </c>
      <c r="E195">
        <v>1</v>
      </c>
    </row>
    <row r="196" spans="1:5" x14ac:dyDescent="0.2">
      <c r="A196" s="46" t="s">
        <v>331</v>
      </c>
      <c r="B196" t="s">
        <v>365</v>
      </c>
      <c r="C196">
        <v>0</v>
      </c>
      <c r="D196">
        <v>0</v>
      </c>
      <c r="E196">
        <v>2</v>
      </c>
    </row>
    <row r="197" spans="1:5" x14ac:dyDescent="0.2">
      <c r="A197" s="46" t="s">
        <v>332</v>
      </c>
      <c r="B197" t="s">
        <v>366</v>
      </c>
      <c r="C197">
        <v>0</v>
      </c>
      <c r="D197">
        <v>0</v>
      </c>
      <c r="E197">
        <v>3</v>
      </c>
    </row>
    <row r="198" spans="1:5" x14ac:dyDescent="0.2">
      <c r="A198" s="46" t="s">
        <v>333</v>
      </c>
      <c r="B198" t="s">
        <v>367</v>
      </c>
      <c r="C198">
        <v>0</v>
      </c>
      <c r="D198">
        <v>0</v>
      </c>
      <c r="E198">
        <v>4</v>
      </c>
    </row>
    <row r="199" spans="1:5" x14ac:dyDescent="0.2">
      <c r="A199" s="46" t="s">
        <v>334</v>
      </c>
      <c r="B199" t="s">
        <v>368</v>
      </c>
      <c r="C199">
        <v>0</v>
      </c>
      <c r="D199">
        <v>0</v>
      </c>
      <c r="E199">
        <v>5</v>
      </c>
    </row>
    <row r="200" spans="1:5" x14ac:dyDescent="0.2">
      <c r="A200" s="46" t="s">
        <v>335</v>
      </c>
      <c r="B200" t="s">
        <v>369</v>
      </c>
      <c r="C200">
        <v>0</v>
      </c>
      <c r="D200">
        <v>0</v>
      </c>
      <c r="E200">
        <v>6</v>
      </c>
    </row>
    <row r="201" spans="1:5" x14ac:dyDescent="0.2">
      <c r="A201" s="46" t="s">
        <v>336</v>
      </c>
      <c r="B201" t="s">
        <v>370</v>
      </c>
      <c r="C201">
        <v>0</v>
      </c>
      <c r="D201">
        <v>0</v>
      </c>
      <c r="E201">
        <v>7</v>
      </c>
    </row>
    <row r="202" spans="1:5" x14ac:dyDescent="0.2">
      <c r="A202" s="46" t="s">
        <v>337</v>
      </c>
      <c r="B202" t="s">
        <v>371</v>
      </c>
      <c r="C202">
        <v>0</v>
      </c>
      <c r="D202">
        <v>0</v>
      </c>
      <c r="E202">
        <v>8</v>
      </c>
    </row>
    <row r="203" spans="1:5" x14ac:dyDescent="0.2">
      <c r="A203" s="46" t="s">
        <v>338</v>
      </c>
      <c r="B203" t="s">
        <v>372</v>
      </c>
      <c r="C203">
        <v>0</v>
      </c>
      <c r="D203">
        <v>0</v>
      </c>
      <c r="E203">
        <v>9</v>
      </c>
    </row>
    <row r="204" spans="1:5" x14ac:dyDescent="0.2">
      <c r="A204" s="46" t="s">
        <v>339</v>
      </c>
      <c r="B204" t="s">
        <v>373</v>
      </c>
      <c r="C204">
        <v>0</v>
      </c>
      <c r="D204">
        <v>0</v>
      </c>
      <c r="E204">
        <v>10</v>
      </c>
    </row>
    <row r="205" spans="1:5" x14ac:dyDescent="0.2">
      <c r="A205" s="46" t="s">
        <v>294</v>
      </c>
      <c r="B205" t="s">
        <v>295</v>
      </c>
      <c r="C205">
        <v>0</v>
      </c>
      <c r="D205">
        <v>0</v>
      </c>
      <c r="E205">
        <v>3</v>
      </c>
    </row>
    <row r="206" spans="1:5" x14ac:dyDescent="0.2">
      <c r="A206" s="46" t="s">
        <v>296</v>
      </c>
      <c r="B206" t="s">
        <v>297</v>
      </c>
      <c r="C206">
        <v>0</v>
      </c>
      <c r="D206">
        <v>0</v>
      </c>
      <c r="E206">
        <v>3</v>
      </c>
    </row>
    <row r="207" spans="1:5" x14ac:dyDescent="0.2">
      <c r="A207" s="46" t="s">
        <v>298</v>
      </c>
      <c r="B207" t="s">
        <v>299</v>
      </c>
      <c r="C207">
        <v>0</v>
      </c>
      <c r="D207">
        <v>0</v>
      </c>
      <c r="E207">
        <v>3</v>
      </c>
    </row>
    <row r="208" spans="1:5" x14ac:dyDescent="0.2">
      <c r="A208" s="46" t="s">
        <v>300</v>
      </c>
      <c r="B208" t="s">
        <v>301</v>
      </c>
      <c r="C208">
        <v>0</v>
      </c>
      <c r="D208">
        <v>0</v>
      </c>
      <c r="E208">
        <v>3</v>
      </c>
    </row>
    <row r="209" spans="1:5" x14ac:dyDescent="0.2">
      <c r="A209" s="46" t="s">
        <v>302</v>
      </c>
      <c r="B209" t="s">
        <v>303</v>
      </c>
      <c r="C209">
        <v>0</v>
      </c>
      <c r="D209">
        <v>0</v>
      </c>
      <c r="E209">
        <v>5</v>
      </c>
    </row>
    <row r="210" spans="1:5" x14ac:dyDescent="0.2">
      <c r="A210" s="46" t="s">
        <v>304</v>
      </c>
      <c r="B210" t="s">
        <v>305</v>
      </c>
      <c r="C210">
        <v>0</v>
      </c>
      <c r="D210">
        <v>0</v>
      </c>
      <c r="E210">
        <v>3</v>
      </c>
    </row>
    <row r="211" spans="1:5" x14ac:dyDescent="0.2">
      <c r="A211" s="46" t="s">
        <v>306</v>
      </c>
      <c r="B211" t="s">
        <v>307</v>
      </c>
      <c r="C211">
        <v>0</v>
      </c>
      <c r="D211">
        <v>0</v>
      </c>
      <c r="E211">
        <v>3</v>
      </c>
    </row>
    <row r="212" spans="1:5" x14ac:dyDescent="0.2">
      <c r="A212" s="46" t="s">
        <v>308</v>
      </c>
      <c r="B212" t="s">
        <v>501</v>
      </c>
      <c r="C212">
        <v>0</v>
      </c>
      <c r="D212">
        <v>0</v>
      </c>
      <c r="E212">
        <v>0</v>
      </c>
    </row>
    <row r="213" spans="1:5" x14ac:dyDescent="0.2">
      <c r="A213" s="36"/>
    </row>
    <row r="214" spans="1:5" x14ac:dyDescent="0.2">
      <c r="A214" s="36"/>
    </row>
    <row r="215" spans="1:5" x14ac:dyDescent="0.2">
      <c r="A215" s="263" t="s">
        <v>309</v>
      </c>
      <c r="B215" s="264"/>
      <c r="C215" s="265"/>
    </row>
    <row r="216" spans="1:5" x14ac:dyDescent="0.2">
      <c r="A216" s="38" t="s">
        <v>254</v>
      </c>
      <c r="B216" s="1" t="s">
        <v>6</v>
      </c>
      <c r="C216" s="1" t="s">
        <v>8</v>
      </c>
    </row>
    <row r="217" spans="1:5" x14ac:dyDescent="0.2">
      <c r="A217" s="46" t="s">
        <v>375</v>
      </c>
      <c r="B217" t="s">
        <v>376</v>
      </c>
      <c r="C217">
        <v>1</v>
      </c>
    </row>
    <row r="218" spans="1:5" x14ac:dyDescent="0.2">
      <c r="A218" s="46" t="s">
        <v>377</v>
      </c>
      <c r="B218" t="s">
        <v>378</v>
      </c>
      <c r="C218">
        <v>3</v>
      </c>
    </row>
    <row r="219" spans="1:5" x14ac:dyDescent="0.2">
      <c r="A219" s="46" t="s">
        <v>379</v>
      </c>
      <c r="B219" t="s">
        <v>380</v>
      </c>
      <c r="C219">
        <v>1</v>
      </c>
    </row>
    <row r="220" spans="1:5" x14ac:dyDescent="0.2">
      <c r="A220" s="46" t="s">
        <v>381</v>
      </c>
      <c r="B220" t="s">
        <v>382</v>
      </c>
      <c r="C220">
        <v>3</v>
      </c>
    </row>
    <row r="221" spans="1:5" x14ac:dyDescent="0.2">
      <c r="A221" s="46" t="s">
        <v>383</v>
      </c>
      <c r="B221" t="s">
        <v>384</v>
      </c>
      <c r="C221">
        <v>3</v>
      </c>
    </row>
    <row r="222" spans="1:5" x14ac:dyDescent="0.2">
      <c r="A222" s="46" t="s">
        <v>385</v>
      </c>
      <c r="B222" t="s">
        <v>386</v>
      </c>
      <c r="C222">
        <v>3</v>
      </c>
    </row>
    <row r="223" spans="1:5" x14ac:dyDescent="0.2">
      <c r="A223" s="46" t="s">
        <v>387</v>
      </c>
      <c r="B223" t="s">
        <v>390</v>
      </c>
      <c r="C223">
        <v>1</v>
      </c>
    </row>
    <row r="224" spans="1:5" x14ac:dyDescent="0.2">
      <c r="A224" s="46" t="s">
        <v>388</v>
      </c>
      <c r="B224" t="s">
        <v>390</v>
      </c>
      <c r="C224">
        <v>3</v>
      </c>
    </row>
    <row r="225" spans="1:3" x14ac:dyDescent="0.2">
      <c r="A225" s="36" t="s">
        <v>389</v>
      </c>
      <c r="B225" t="s">
        <v>390</v>
      </c>
      <c r="C225">
        <v>5</v>
      </c>
    </row>
    <row r="226" spans="1:3" x14ac:dyDescent="0.2">
      <c r="A226" s="46" t="s">
        <v>391</v>
      </c>
      <c r="B226" t="s">
        <v>392</v>
      </c>
      <c r="C226">
        <v>3</v>
      </c>
    </row>
    <row r="227" spans="1:3" x14ac:dyDescent="0.2">
      <c r="A227" s="46" t="s">
        <v>393</v>
      </c>
      <c r="B227" t="s">
        <v>394</v>
      </c>
      <c r="C227">
        <v>3</v>
      </c>
    </row>
    <row r="228" spans="1:3" x14ac:dyDescent="0.2">
      <c r="A228" s="46" t="s">
        <v>395</v>
      </c>
      <c r="B228" t="s">
        <v>396</v>
      </c>
      <c r="C228">
        <v>3</v>
      </c>
    </row>
    <row r="229" spans="1:3" x14ac:dyDescent="0.2">
      <c r="A229" s="46" t="s">
        <v>398</v>
      </c>
      <c r="B229" t="s">
        <v>397</v>
      </c>
      <c r="C229">
        <v>1</v>
      </c>
    </row>
    <row r="230" spans="1:3" x14ac:dyDescent="0.2">
      <c r="A230" s="46" t="s">
        <v>399</v>
      </c>
      <c r="B230" t="s">
        <v>397</v>
      </c>
      <c r="C230">
        <v>3</v>
      </c>
    </row>
    <row r="231" spans="1:3" x14ac:dyDescent="0.2">
      <c r="A231" s="46" t="s">
        <v>400</v>
      </c>
      <c r="B231" t="s">
        <v>397</v>
      </c>
      <c r="C231">
        <v>5</v>
      </c>
    </row>
    <row r="232" spans="1:3" x14ac:dyDescent="0.2">
      <c r="A232" s="46" t="s">
        <v>401</v>
      </c>
      <c r="B232" t="s">
        <v>402</v>
      </c>
      <c r="C232">
        <v>3</v>
      </c>
    </row>
    <row r="233" spans="1:3" x14ac:dyDescent="0.2">
      <c r="A233" s="46" t="s">
        <v>403</v>
      </c>
      <c r="B233" t="s">
        <v>404</v>
      </c>
      <c r="C233">
        <v>5</v>
      </c>
    </row>
    <row r="234" spans="1:3" x14ac:dyDescent="0.2">
      <c r="A234" s="46" t="s">
        <v>405</v>
      </c>
      <c r="B234" t="s">
        <v>406</v>
      </c>
      <c r="C234">
        <v>3</v>
      </c>
    </row>
    <row r="235" spans="1:3" x14ac:dyDescent="0.2">
      <c r="A235" s="46" t="s">
        <v>407</v>
      </c>
      <c r="B235" t="s">
        <v>410</v>
      </c>
      <c r="C235">
        <v>1</v>
      </c>
    </row>
    <row r="236" spans="1:3" x14ac:dyDescent="0.2">
      <c r="A236" s="46" t="s">
        <v>408</v>
      </c>
      <c r="B236" t="s">
        <v>410</v>
      </c>
      <c r="C236">
        <v>3</v>
      </c>
    </row>
    <row r="237" spans="1:3" x14ac:dyDescent="0.2">
      <c r="A237" s="46" t="s">
        <v>409</v>
      </c>
      <c r="B237" t="s">
        <v>410</v>
      </c>
      <c r="C237">
        <v>5</v>
      </c>
    </row>
    <row r="238" spans="1:3" x14ac:dyDescent="0.2">
      <c r="A238" s="46" t="s">
        <v>411</v>
      </c>
      <c r="B238" t="s">
        <v>412</v>
      </c>
      <c r="C238">
        <v>5</v>
      </c>
    </row>
    <row r="239" spans="1:3" x14ac:dyDescent="0.2">
      <c r="A239" s="46" t="s">
        <v>413</v>
      </c>
      <c r="B239" t="s">
        <v>414</v>
      </c>
      <c r="C239">
        <v>5</v>
      </c>
    </row>
    <row r="240" spans="1:3" x14ac:dyDescent="0.2">
      <c r="A240" s="46" t="s">
        <v>415</v>
      </c>
      <c r="B240" t="s">
        <v>416</v>
      </c>
      <c r="C240">
        <v>3</v>
      </c>
    </row>
    <row r="241" spans="1:5" x14ac:dyDescent="0.2">
      <c r="A241" s="46" t="s">
        <v>418</v>
      </c>
      <c r="B241" t="s">
        <v>417</v>
      </c>
      <c r="C241">
        <v>1</v>
      </c>
    </row>
    <row r="242" spans="1:5" x14ac:dyDescent="0.2">
      <c r="A242" s="46" t="s">
        <v>419</v>
      </c>
      <c r="B242" t="s">
        <v>417</v>
      </c>
      <c r="C242">
        <v>3</v>
      </c>
    </row>
    <row r="243" spans="1:5" x14ac:dyDescent="0.2">
      <c r="A243" s="46" t="s">
        <v>420</v>
      </c>
      <c r="B243" t="s">
        <v>417</v>
      </c>
      <c r="C243">
        <v>5</v>
      </c>
    </row>
    <row r="244" spans="1:5" x14ac:dyDescent="0.2">
      <c r="A244" s="46" t="s">
        <v>421</v>
      </c>
      <c r="B244" t="s">
        <v>424</v>
      </c>
      <c r="C244">
        <v>1</v>
      </c>
    </row>
    <row r="245" spans="1:5" x14ac:dyDescent="0.2">
      <c r="A245" s="46" t="s">
        <v>422</v>
      </c>
      <c r="B245" t="s">
        <v>424</v>
      </c>
      <c r="C245">
        <v>3</v>
      </c>
    </row>
    <row r="246" spans="1:5" x14ac:dyDescent="0.2">
      <c r="A246" s="46" t="s">
        <v>423</v>
      </c>
      <c r="B246" t="s">
        <v>424</v>
      </c>
      <c r="C246">
        <v>5</v>
      </c>
    </row>
    <row r="247" spans="1:5" x14ac:dyDescent="0.2">
      <c r="A247" s="36"/>
    </row>
    <row r="248" spans="1:5" x14ac:dyDescent="0.2">
      <c r="A248" s="38" t="s">
        <v>440</v>
      </c>
      <c r="B248" s="1" t="s">
        <v>441</v>
      </c>
      <c r="C248" s="1" t="s">
        <v>442</v>
      </c>
      <c r="D248" s="1" t="s">
        <v>446</v>
      </c>
      <c r="E248" s="1" t="s">
        <v>447</v>
      </c>
    </row>
    <row r="249" spans="1:5" x14ac:dyDescent="0.2">
      <c r="A249" s="36">
        <v>0</v>
      </c>
      <c r="B249" t="str">
        <f t="shared" ref="B249:B312" si="0">_xlfn.CONCAT("lst_",A249)</f>
        <v>lst_0</v>
      </c>
      <c r="C249" t="str">
        <f>VLOOKUP('Personnage Recto'!E24,Params!A249:B273,2,FALSE)</f>
        <v>lst_0</v>
      </c>
      <c r="D249" t="str">
        <f>VLOOKUP('Personnage Recto'!L24,Params!A249:B273,2,FALSE)</f>
        <v>lst_3</v>
      </c>
      <c r="E249" t="str">
        <f>VLOOKUP('Personnage Recto'!L25,Params!A249:B273,2,FALSE)</f>
        <v>lst_0</v>
      </c>
    </row>
    <row r="250" spans="1:5" x14ac:dyDescent="0.2">
      <c r="A250" s="36">
        <v>1</v>
      </c>
      <c r="B250" t="str">
        <f t="shared" si="0"/>
        <v>lst_1</v>
      </c>
    </row>
    <row r="251" spans="1:5" x14ac:dyDescent="0.2">
      <c r="A251" s="36">
        <v>2</v>
      </c>
      <c r="B251" t="str">
        <f t="shared" si="0"/>
        <v>lst_2</v>
      </c>
    </row>
    <row r="252" spans="1:5" x14ac:dyDescent="0.2">
      <c r="A252" s="36">
        <v>3</v>
      </c>
      <c r="B252" t="str">
        <f t="shared" si="0"/>
        <v>lst_3</v>
      </c>
    </row>
    <row r="253" spans="1:5" x14ac:dyDescent="0.2">
      <c r="A253" s="36">
        <v>4</v>
      </c>
      <c r="B253" t="str">
        <f t="shared" si="0"/>
        <v>lst_4</v>
      </c>
    </row>
    <row r="254" spans="1:5" x14ac:dyDescent="0.2">
      <c r="A254" s="36">
        <v>5</v>
      </c>
      <c r="B254" t="str">
        <f t="shared" si="0"/>
        <v>lst_5</v>
      </c>
    </row>
    <row r="255" spans="1:5" x14ac:dyDescent="0.2">
      <c r="A255" s="36">
        <v>6</v>
      </c>
      <c r="B255" t="str">
        <f t="shared" si="0"/>
        <v>lst_6</v>
      </c>
    </row>
    <row r="256" spans="1:5" x14ac:dyDescent="0.2">
      <c r="A256" s="36">
        <v>7</v>
      </c>
      <c r="B256" t="str">
        <f t="shared" si="0"/>
        <v>lst_7</v>
      </c>
    </row>
    <row r="257" spans="1:2" x14ac:dyDescent="0.2">
      <c r="A257" s="36">
        <v>8</v>
      </c>
      <c r="B257" t="str">
        <f t="shared" si="0"/>
        <v>lst_8</v>
      </c>
    </row>
    <row r="258" spans="1:2" x14ac:dyDescent="0.2">
      <c r="A258" s="36">
        <v>9</v>
      </c>
      <c r="B258" t="str">
        <f t="shared" si="0"/>
        <v>lst_9</v>
      </c>
    </row>
    <row r="259" spans="1:2" x14ac:dyDescent="0.2">
      <c r="A259" s="36">
        <v>10</v>
      </c>
      <c r="B259" t="str">
        <f t="shared" si="0"/>
        <v>lst_10</v>
      </c>
    </row>
    <row r="260" spans="1:2" x14ac:dyDescent="0.2">
      <c r="A260" s="36">
        <v>11</v>
      </c>
      <c r="B260" t="str">
        <f t="shared" si="0"/>
        <v>lst_11</v>
      </c>
    </row>
    <row r="261" spans="1:2" x14ac:dyDescent="0.2">
      <c r="A261" s="36">
        <v>12</v>
      </c>
      <c r="B261" t="str">
        <f t="shared" si="0"/>
        <v>lst_12</v>
      </c>
    </row>
    <row r="262" spans="1:2" x14ac:dyDescent="0.2">
      <c r="A262" s="36">
        <v>13</v>
      </c>
      <c r="B262" t="str">
        <f t="shared" si="0"/>
        <v>lst_13</v>
      </c>
    </row>
    <row r="263" spans="1:2" x14ac:dyDescent="0.2">
      <c r="A263" s="36">
        <v>14</v>
      </c>
      <c r="B263" t="str">
        <f t="shared" si="0"/>
        <v>lst_14</v>
      </c>
    </row>
    <row r="264" spans="1:2" x14ac:dyDescent="0.2">
      <c r="A264" s="36">
        <v>15</v>
      </c>
      <c r="B264" t="str">
        <f t="shared" si="0"/>
        <v>lst_15</v>
      </c>
    </row>
    <row r="265" spans="1:2" x14ac:dyDescent="0.2">
      <c r="A265" s="36">
        <v>16</v>
      </c>
      <c r="B265" t="str">
        <f t="shared" si="0"/>
        <v>lst_16</v>
      </c>
    </row>
    <row r="266" spans="1:2" x14ac:dyDescent="0.2">
      <c r="A266" s="36">
        <v>17</v>
      </c>
      <c r="B266" t="str">
        <f t="shared" si="0"/>
        <v>lst_17</v>
      </c>
    </row>
    <row r="267" spans="1:2" x14ac:dyDescent="0.2">
      <c r="A267" s="36">
        <v>18</v>
      </c>
      <c r="B267" t="str">
        <f t="shared" si="0"/>
        <v>lst_18</v>
      </c>
    </row>
    <row r="268" spans="1:2" x14ac:dyDescent="0.2">
      <c r="A268" s="36">
        <v>19</v>
      </c>
      <c r="B268" t="str">
        <f t="shared" si="0"/>
        <v>lst_19</v>
      </c>
    </row>
    <row r="269" spans="1:2" x14ac:dyDescent="0.2">
      <c r="A269" s="36">
        <v>20</v>
      </c>
      <c r="B269" t="str">
        <f t="shared" si="0"/>
        <v>lst_20</v>
      </c>
    </row>
    <row r="270" spans="1:2" x14ac:dyDescent="0.2">
      <c r="A270" s="36">
        <v>21</v>
      </c>
      <c r="B270" t="str">
        <f t="shared" si="0"/>
        <v>lst_21</v>
      </c>
    </row>
    <row r="271" spans="1:2" x14ac:dyDescent="0.2">
      <c r="A271" s="36">
        <v>22</v>
      </c>
      <c r="B271" t="str">
        <f t="shared" si="0"/>
        <v>lst_22</v>
      </c>
    </row>
    <row r="272" spans="1:2" x14ac:dyDescent="0.2">
      <c r="A272" s="36">
        <v>23</v>
      </c>
      <c r="B272" t="str">
        <f t="shared" si="0"/>
        <v>lst_23</v>
      </c>
    </row>
    <row r="273" spans="1:2" x14ac:dyDescent="0.2">
      <c r="A273" s="36">
        <v>24</v>
      </c>
      <c r="B273" t="str">
        <f t="shared" si="0"/>
        <v>lst_24</v>
      </c>
    </row>
    <row r="274" spans="1:2" x14ac:dyDescent="0.2">
      <c r="A274" s="36">
        <v>25</v>
      </c>
      <c r="B274" t="str">
        <f t="shared" si="0"/>
        <v>lst_25</v>
      </c>
    </row>
    <row r="275" spans="1:2" x14ac:dyDescent="0.2">
      <c r="A275" s="36">
        <v>26</v>
      </c>
      <c r="B275" t="str">
        <f t="shared" si="0"/>
        <v>lst_26</v>
      </c>
    </row>
    <row r="276" spans="1:2" x14ac:dyDescent="0.2">
      <c r="A276" s="36">
        <v>27</v>
      </c>
      <c r="B276" t="str">
        <f t="shared" si="0"/>
        <v>lst_27</v>
      </c>
    </row>
    <row r="277" spans="1:2" x14ac:dyDescent="0.2">
      <c r="A277" s="36">
        <v>28</v>
      </c>
      <c r="B277" t="str">
        <f t="shared" si="0"/>
        <v>lst_28</v>
      </c>
    </row>
    <row r="278" spans="1:2" x14ac:dyDescent="0.2">
      <c r="A278" s="36">
        <v>29</v>
      </c>
      <c r="B278" t="str">
        <f t="shared" si="0"/>
        <v>lst_29</v>
      </c>
    </row>
    <row r="279" spans="1:2" x14ac:dyDescent="0.2">
      <c r="A279" s="36">
        <v>30</v>
      </c>
      <c r="B279" t="str">
        <f t="shared" si="0"/>
        <v>lst_30</v>
      </c>
    </row>
    <row r="280" spans="1:2" x14ac:dyDescent="0.2">
      <c r="A280" s="36">
        <v>31</v>
      </c>
      <c r="B280" t="str">
        <f t="shared" si="0"/>
        <v>lst_31</v>
      </c>
    </row>
    <row r="281" spans="1:2" x14ac:dyDescent="0.2">
      <c r="A281" s="36">
        <v>32</v>
      </c>
      <c r="B281" t="str">
        <f t="shared" si="0"/>
        <v>lst_32</v>
      </c>
    </row>
    <row r="282" spans="1:2" x14ac:dyDescent="0.2">
      <c r="A282" s="36">
        <v>33</v>
      </c>
      <c r="B282" t="str">
        <f t="shared" si="0"/>
        <v>lst_33</v>
      </c>
    </row>
    <row r="283" spans="1:2" x14ac:dyDescent="0.2">
      <c r="A283" s="36">
        <v>34</v>
      </c>
      <c r="B283" t="str">
        <f t="shared" si="0"/>
        <v>lst_34</v>
      </c>
    </row>
    <row r="284" spans="1:2" x14ac:dyDescent="0.2">
      <c r="A284" s="36">
        <v>35</v>
      </c>
      <c r="B284" t="str">
        <f t="shared" si="0"/>
        <v>lst_35</v>
      </c>
    </row>
    <row r="285" spans="1:2" x14ac:dyDescent="0.2">
      <c r="A285" s="36">
        <v>36</v>
      </c>
      <c r="B285" t="str">
        <f t="shared" si="0"/>
        <v>lst_36</v>
      </c>
    </row>
    <row r="286" spans="1:2" x14ac:dyDescent="0.2">
      <c r="A286" s="36">
        <v>37</v>
      </c>
      <c r="B286" t="str">
        <f t="shared" si="0"/>
        <v>lst_37</v>
      </c>
    </row>
    <row r="287" spans="1:2" x14ac:dyDescent="0.2">
      <c r="A287" s="36">
        <v>38</v>
      </c>
      <c r="B287" t="str">
        <f t="shared" si="0"/>
        <v>lst_38</v>
      </c>
    </row>
    <row r="288" spans="1:2" x14ac:dyDescent="0.2">
      <c r="A288" s="36">
        <v>39</v>
      </c>
      <c r="B288" t="str">
        <f t="shared" si="0"/>
        <v>lst_39</v>
      </c>
    </row>
    <row r="289" spans="1:2" x14ac:dyDescent="0.2">
      <c r="A289" s="36">
        <v>40</v>
      </c>
      <c r="B289" t="str">
        <f t="shared" si="0"/>
        <v>lst_40</v>
      </c>
    </row>
    <row r="290" spans="1:2" x14ac:dyDescent="0.2">
      <c r="A290" s="36">
        <v>41</v>
      </c>
      <c r="B290" t="str">
        <f t="shared" si="0"/>
        <v>lst_41</v>
      </c>
    </row>
    <row r="291" spans="1:2" x14ac:dyDescent="0.2">
      <c r="A291" s="36">
        <v>42</v>
      </c>
      <c r="B291" t="str">
        <f t="shared" si="0"/>
        <v>lst_42</v>
      </c>
    </row>
    <row r="292" spans="1:2" x14ac:dyDescent="0.2">
      <c r="A292" s="36">
        <v>43</v>
      </c>
      <c r="B292" t="str">
        <f t="shared" si="0"/>
        <v>lst_43</v>
      </c>
    </row>
    <row r="293" spans="1:2" x14ac:dyDescent="0.2">
      <c r="A293" s="36">
        <v>44</v>
      </c>
      <c r="B293" t="str">
        <f t="shared" si="0"/>
        <v>lst_44</v>
      </c>
    </row>
    <row r="294" spans="1:2" x14ac:dyDescent="0.2">
      <c r="A294" s="36">
        <v>45</v>
      </c>
      <c r="B294" t="str">
        <f t="shared" si="0"/>
        <v>lst_45</v>
      </c>
    </row>
    <row r="295" spans="1:2" x14ac:dyDescent="0.2">
      <c r="A295" s="36">
        <v>46</v>
      </c>
      <c r="B295" t="str">
        <f t="shared" si="0"/>
        <v>lst_46</v>
      </c>
    </row>
    <row r="296" spans="1:2" x14ac:dyDescent="0.2">
      <c r="A296" s="36">
        <v>47</v>
      </c>
      <c r="B296" t="str">
        <f t="shared" si="0"/>
        <v>lst_47</v>
      </c>
    </row>
    <row r="297" spans="1:2" x14ac:dyDescent="0.2">
      <c r="A297" s="36">
        <v>48</v>
      </c>
      <c r="B297" t="str">
        <f t="shared" si="0"/>
        <v>lst_48</v>
      </c>
    </row>
    <row r="298" spans="1:2" x14ac:dyDescent="0.2">
      <c r="A298" s="36">
        <v>49</v>
      </c>
      <c r="B298" t="str">
        <f t="shared" si="0"/>
        <v>lst_49</v>
      </c>
    </row>
    <row r="299" spans="1:2" x14ac:dyDescent="0.2">
      <c r="A299" s="36">
        <v>50</v>
      </c>
      <c r="B299" t="str">
        <f t="shared" si="0"/>
        <v>lst_50</v>
      </c>
    </row>
    <row r="300" spans="1:2" x14ac:dyDescent="0.2">
      <c r="A300" s="36">
        <v>51</v>
      </c>
      <c r="B300" t="str">
        <f t="shared" si="0"/>
        <v>lst_51</v>
      </c>
    </row>
    <row r="301" spans="1:2" x14ac:dyDescent="0.2">
      <c r="A301" s="36">
        <v>52</v>
      </c>
      <c r="B301" t="str">
        <f t="shared" si="0"/>
        <v>lst_52</v>
      </c>
    </row>
    <row r="302" spans="1:2" x14ac:dyDescent="0.2">
      <c r="A302" s="36">
        <v>53</v>
      </c>
      <c r="B302" t="str">
        <f t="shared" si="0"/>
        <v>lst_53</v>
      </c>
    </row>
    <row r="303" spans="1:2" x14ac:dyDescent="0.2">
      <c r="A303" s="36">
        <v>54</v>
      </c>
      <c r="B303" t="str">
        <f t="shared" si="0"/>
        <v>lst_54</v>
      </c>
    </row>
    <row r="304" spans="1:2" x14ac:dyDescent="0.2">
      <c r="A304" s="36">
        <v>55</v>
      </c>
      <c r="B304" t="str">
        <f t="shared" si="0"/>
        <v>lst_55</v>
      </c>
    </row>
    <row r="305" spans="1:2" x14ac:dyDescent="0.2">
      <c r="A305" s="36">
        <v>56</v>
      </c>
      <c r="B305" t="str">
        <f t="shared" si="0"/>
        <v>lst_56</v>
      </c>
    </row>
    <row r="306" spans="1:2" x14ac:dyDescent="0.2">
      <c r="A306" s="36">
        <v>57</v>
      </c>
      <c r="B306" t="str">
        <f t="shared" si="0"/>
        <v>lst_57</v>
      </c>
    </row>
    <row r="307" spans="1:2" x14ac:dyDescent="0.2">
      <c r="A307" s="36">
        <v>58</v>
      </c>
      <c r="B307" t="str">
        <f t="shared" si="0"/>
        <v>lst_58</v>
      </c>
    </row>
    <row r="308" spans="1:2" x14ac:dyDescent="0.2">
      <c r="A308" s="36">
        <v>59</v>
      </c>
      <c r="B308" t="str">
        <f t="shared" si="0"/>
        <v>lst_59</v>
      </c>
    </row>
    <row r="309" spans="1:2" x14ac:dyDescent="0.2">
      <c r="A309" s="36">
        <v>60</v>
      </c>
      <c r="B309" t="str">
        <f t="shared" si="0"/>
        <v>lst_60</v>
      </c>
    </row>
    <row r="310" spans="1:2" x14ac:dyDescent="0.2">
      <c r="A310" s="36">
        <v>61</v>
      </c>
      <c r="B310" t="str">
        <f t="shared" si="0"/>
        <v>lst_61</v>
      </c>
    </row>
    <row r="311" spans="1:2" x14ac:dyDescent="0.2">
      <c r="A311" s="36">
        <v>62</v>
      </c>
      <c r="B311" t="str">
        <f t="shared" si="0"/>
        <v>lst_62</v>
      </c>
    </row>
    <row r="312" spans="1:2" x14ac:dyDescent="0.2">
      <c r="A312" s="36">
        <v>63</v>
      </c>
      <c r="B312" t="str">
        <f t="shared" si="0"/>
        <v>lst_63</v>
      </c>
    </row>
    <row r="313" spans="1:2" x14ac:dyDescent="0.2">
      <c r="A313" s="36">
        <v>64</v>
      </c>
      <c r="B313" t="str">
        <f t="shared" ref="B313:B349" si="1">_xlfn.CONCAT("lst_",A313)</f>
        <v>lst_64</v>
      </c>
    </row>
    <row r="314" spans="1:2" x14ac:dyDescent="0.2">
      <c r="A314" s="36">
        <v>65</v>
      </c>
      <c r="B314" t="str">
        <f t="shared" si="1"/>
        <v>lst_65</v>
      </c>
    </row>
    <row r="315" spans="1:2" x14ac:dyDescent="0.2">
      <c r="A315" s="36">
        <v>66</v>
      </c>
      <c r="B315" t="str">
        <f t="shared" si="1"/>
        <v>lst_66</v>
      </c>
    </row>
    <row r="316" spans="1:2" x14ac:dyDescent="0.2">
      <c r="A316" s="36">
        <v>67</v>
      </c>
      <c r="B316" t="str">
        <f t="shared" si="1"/>
        <v>lst_67</v>
      </c>
    </row>
    <row r="317" spans="1:2" x14ac:dyDescent="0.2">
      <c r="A317" s="36">
        <v>68</v>
      </c>
      <c r="B317" t="str">
        <f t="shared" si="1"/>
        <v>lst_68</v>
      </c>
    </row>
    <row r="318" spans="1:2" x14ac:dyDescent="0.2">
      <c r="A318" s="36">
        <v>69</v>
      </c>
      <c r="B318" t="str">
        <f t="shared" si="1"/>
        <v>lst_69</v>
      </c>
    </row>
    <row r="319" spans="1:2" x14ac:dyDescent="0.2">
      <c r="A319" s="36">
        <v>70</v>
      </c>
      <c r="B319" t="str">
        <f t="shared" si="1"/>
        <v>lst_70</v>
      </c>
    </row>
    <row r="320" spans="1:2" x14ac:dyDescent="0.2">
      <c r="A320" s="36">
        <v>71</v>
      </c>
      <c r="B320" t="str">
        <f t="shared" si="1"/>
        <v>lst_71</v>
      </c>
    </row>
    <row r="321" spans="1:2" x14ac:dyDescent="0.2">
      <c r="A321" s="36">
        <v>72</v>
      </c>
      <c r="B321" t="str">
        <f t="shared" si="1"/>
        <v>lst_72</v>
      </c>
    </row>
    <row r="322" spans="1:2" x14ac:dyDescent="0.2">
      <c r="A322" s="36">
        <v>73</v>
      </c>
      <c r="B322" t="str">
        <f t="shared" si="1"/>
        <v>lst_73</v>
      </c>
    </row>
    <row r="323" spans="1:2" x14ac:dyDescent="0.2">
      <c r="A323" s="36">
        <v>74</v>
      </c>
      <c r="B323" t="str">
        <f t="shared" si="1"/>
        <v>lst_74</v>
      </c>
    </row>
    <row r="324" spans="1:2" x14ac:dyDescent="0.2">
      <c r="A324" s="36">
        <v>75</v>
      </c>
      <c r="B324" t="str">
        <f t="shared" si="1"/>
        <v>lst_75</v>
      </c>
    </row>
    <row r="325" spans="1:2" x14ac:dyDescent="0.2">
      <c r="A325" s="36">
        <v>76</v>
      </c>
      <c r="B325" t="str">
        <f t="shared" si="1"/>
        <v>lst_76</v>
      </c>
    </row>
    <row r="326" spans="1:2" x14ac:dyDescent="0.2">
      <c r="A326" s="36">
        <v>77</v>
      </c>
      <c r="B326" t="str">
        <f t="shared" si="1"/>
        <v>lst_77</v>
      </c>
    </row>
    <row r="327" spans="1:2" x14ac:dyDescent="0.2">
      <c r="A327" s="36">
        <v>78</v>
      </c>
      <c r="B327" t="str">
        <f t="shared" si="1"/>
        <v>lst_78</v>
      </c>
    </row>
    <row r="328" spans="1:2" x14ac:dyDescent="0.2">
      <c r="A328" s="36">
        <v>79</v>
      </c>
      <c r="B328" t="str">
        <f t="shared" si="1"/>
        <v>lst_79</v>
      </c>
    </row>
    <row r="329" spans="1:2" x14ac:dyDescent="0.2">
      <c r="A329" s="36">
        <v>80</v>
      </c>
      <c r="B329" t="str">
        <f t="shared" si="1"/>
        <v>lst_80</v>
      </c>
    </row>
    <row r="330" spans="1:2" x14ac:dyDescent="0.2">
      <c r="A330" s="36">
        <v>81</v>
      </c>
      <c r="B330" t="str">
        <f t="shared" si="1"/>
        <v>lst_81</v>
      </c>
    </row>
    <row r="331" spans="1:2" x14ac:dyDescent="0.2">
      <c r="A331" s="36">
        <v>82</v>
      </c>
      <c r="B331" t="str">
        <f t="shared" si="1"/>
        <v>lst_82</v>
      </c>
    </row>
    <row r="332" spans="1:2" x14ac:dyDescent="0.2">
      <c r="A332" s="36">
        <v>83</v>
      </c>
      <c r="B332" t="str">
        <f t="shared" si="1"/>
        <v>lst_83</v>
      </c>
    </row>
    <row r="333" spans="1:2" x14ac:dyDescent="0.2">
      <c r="A333" s="36">
        <v>84</v>
      </c>
      <c r="B333" t="str">
        <f t="shared" si="1"/>
        <v>lst_84</v>
      </c>
    </row>
    <row r="334" spans="1:2" x14ac:dyDescent="0.2">
      <c r="A334" s="36">
        <v>85</v>
      </c>
      <c r="B334" t="str">
        <f t="shared" si="1"/>
        <v>lst_85</v>
      </c>
    </row>
    <row r="335" spans="1:2" x14ac:dyDescent="0.2">
      <c r="A335" s="36">
        <v>86</v>
      </c>
      <c r="B335" t="str">
        <f t="shared" si="1"/>
        <v>lst_86</v>
      </c>
    </row>
    <row r="336" spans="1:2" x14ac:dyDescent="0.2">
      <c r="A336" s="36">
        <v>87</v>
      </c>
      <c r="B336" t="str">
        <f t="shared" si="1"/>
        <v>lst_87</v>
      </c>
    </row>
    <row r="337" spans="1:2" x14ac:dyDescent="0.2">
      <c r="A337" s="36">
        <v>88</v>
      </c>
      <c r="B337" t="str">
        <f t="shared" si="1"/>
        <v>lst_88</v>
      </c>
    </row>
    <row r="338" spans="1:2" x14ac:dyDescent="0.2">
      <c r="A338" s="36">
        <v>89</v>
      </c>
      <c r="B338" t="str">
        <f t="shared" si="1"/>
        <v>lst_89</v>
      </c>
    </row>
    <row r="339" spans="1:2" x14ac:dyDescent="0.2">
      <c r="A339" s="36">
        <v>90</v>
      </c>
      <c r="B339" t="str">
        <f t="shared" si="1"/>
        <v>lst_90</v>
      </c>
    </row>
    <row r="340" spans="1:2" x14ac:dyDescent="0.2">
      <c r="A340" s="36">
        <v>91</v>
      </c>
      <c r="B340" t="str">
        <f t="shared" si="1"/>
        <v>lst_91</v>
      </c>
    </row>
    <row r="341" spans="1:2" x14ac:dyDescent="0.2">
      <c r="A341" s="36">
        <v>92</v>
      </c>
      <c r="B341" t="str">
        <f t="shared" si="1"/>
        <v>lst_92</v>
      </c>
    </row>
    <row r="342" spans="1:2" x14ac:dyDescent="0.2">
      <c r="A342" s="36">
        <v>93</v>
      </c>
      <c r="B342" t="str">
        <f t="shared" si="1"/>
        <v>lst_93</v>
      </c>
    </row>
    <row r="343" spans="1:2" x14ac:dyDescent="0.2">
      <c r="A343" s="36">
        <v>94</v>
      </c>
      <c r="B343" t="str">
        <f t="shared" si="1"/>
        <v>lst_94</v>
      </c>
    </row>
    <row r="344" spans="1:2" x14ac:dyDescent="0.2">
      <c r="A344" s="36">
        <v>95</v>
      </c>
      <c r="B344" t="str">
        <f t="shared" si="1"/>
        <v>lst_95</v>
      </c>
    </row>
    <row r="345" spans="1:2" x14ac:dyDescent="0.2">
      <c r="A345" s="36">
        <v>96</v>
      </c>
      <c r="B345" t="str">
        <f t="shared" si="1"/>
        <v>lst_96</v>
      </c>
    </row>
    <row r="346" spans="1:2" x14ac:dyDescent="0.2">
      <c r="A346" s="36">
        <v>97</v>
      </c>
      <c r="B346" t="str">
        <f t="shared" si="1"/>
        <v>lst_97</v>
      </c>
    </row>
    <row r="347" spans="1:2" x14ac:dyDescent="0.2">
      <c r="A347" s="36">
        <v>98</v>
      </c>
      <c r="B347" t="str">
        <f t="shared" si="1"/>
        <v>lst_98</v>
      </c>
    </row>
    <row r="348" spans="1:2" x14ac:dyDescent="0.2">
      <c r="A348" s="36">
        <v>99</v>
      </c>
      <c r="B348" t="str">
        <f t="shared" si="1"/>
        <v>lst_99</v>
      </c>
    </row>
    <row r="349" spans="1:2" x14ac:dyDescent="0.2">
      <c r="A349" s="36">
        <v>100</v>
      </c>
      <c r="B349" t="str">
        <f t="shared" si="1"/>
        <v>lst_100</v>
      </c>
    </row>
    <row r="350" spans="1:2" x14ac:dyDescent="0.2">
      <c r="A350" s="36"/>
    </row>
    <row r="351" spans="1:2" x14ac:dyDescent="0.2">
      <c r="A351" s="36"/>
    </row>
    <row r="352" spans="1:2" x14ac:dyDescent="0.2">
      <c r="A352" s="37"/>
    </row>
    <row r="353" spans="1:7" x14ac:dyDescent="0.2">
      <c r="A353" s="38" t="s">
        <v>443</v>
      </c>
      <c r="B353" s="33">
        <v>3</v>
      </c>
    </row>
    <row r="354" spans="1:7" x14ac:dyDescent="0.2">
      <c r="A354" s="36"/>
      <c r="B354" s="68"/>
    </row>
    <row r="355" spans="1:7" x14ac:dyDescent="0.2">
      <c r="A355" s="38" t="s">
        <v>444</v>
      </c>
      <c r="B355" s="33">
        <v>0</v>
      </c>
    </row>
    <row r="356" spans="1:7" x14ac:dyDescent="0.2">
      <c r="A356" s="36"/>
      <c r="B356" s="68"/>
    </row>
    <row r="357" spans="1:7" x14ac:dyDescent="0.2">
      <c r="A357" s="36"/>
      <c r="B357" s="68"/>
    </row>
    <row r="358" spans="1:7" x14ac:dyDescent="0.2">
      <c r="A358" s="262" t="s">
        <v>449</v>
      </c>
      <c r="B358" s="262"/>
      <c r="C358" s="262"/>
      <c r="D358" s="262"/>
      <c r="E358" s="262"/>
      <c r="F358" s="262"/>
      <c r="G358" s="262"/>
    </row>
    <row r="359" spans="1:7" x14ac:dyDescent="0.2">
      <c r="A359" s="84" t="s">
        <v>254</v>
      </c>
      <c r="B359" s="85" t="s">
        <v>83</v>
      </c>
      <c r="C359" s="85" t="s">
        <v>450</v>
      </c>
      <c r="D359" s="85" t="s">
        <v>452</v>
      </c>
      <c r="E359" s="85" t="s">
        <v>454</v>
      </c>
      <c r="F359" s="85" t="s">
        <v>453</v>
      </c>
      <c r="G359" s="85" t="s">
        <v>455</v>
      </c>
    </row>
    <row r="360" spans="1:7" x14ac:dyDescent="0.2">
      <c r="A360" s="88" t="s">
        <v>451</v>
      </c>
      <c r="B360" s="89">
        <v>1</v>
      </c>
      <c r="C360" s="89" t="str">
        <f>_xlfn.CONCAT('Personnage Recto'!$M$2,"L")</f>
        <v>0L</v>
      </c>
      <c r="D360" s="89" t="s">
        <v>493</v>
      </c>
      <c r="E360" s="89" t="s">
        <v>493</v>
      </c>
      <c r="F360" s="89" t="s">
        <v>493</v>
      </c>
      <c r="G360" s="90" t="s">
        <v>493</v>
      </c>
    </row>
    <row r="361" spans="1:7" x14ac:dyDescent="0.2">
      <c r="A361" s="91" t="s">
        <v>468</v>
      </c>
      <c r="B361" s="92">
        <v>3</v>
      </c>
      <c r="C361" s="92" t="str">
        <f>_xlfn.CONCAT('Personnage Recto'!$M$2,"M")</f>
        <v>0M</v>
      </c>
      <c r="D361" s="92" t="s">
        <v>493</v>
      </c>
      <c r="E361" s="92" t="s">
        <v>493</v>
      </c>
      <c r="F361" s="92" t="s">
        <v>493</v>
      </c>
      <c r="G361" s="93" t="s">
        <v>493</v>
      </c>
    </row>
    <row r="362" spans="1:7" x14ac:dyDescent="0.2">
      <c r="A362" s="91" t="s">
        <v>469</v>
      </c>
      <c r="B362" s="92">
        <v>2</v>
      </c>
      <c r="C362" s="92" t="str">
        <f>_xlfn.CONCAT('Personnage Recto'!$M$2,"L")</f>
        <v>0L</v>
      </c>
      <c r="D362" s="92" t="s">
        <v>493</v>
      </c>
      <c r="E362" s="92" t="s">
        <v>493</v>
      </c>
      <c r="F362" s="92" t="s">
        <v>493</v>
      </c>
      <c r="G362" s="93" t="s">
        <v>493</v>
      </c>
    </row>
    <row r="363" spans="1:7" x14ac:dyDescent="0.2">
      <c r="A363" s="91" t="s">
        <v>470</v>
      </c>
      <c r="B363" s="92">
        <v>2</v>
      </c>
      <c r="C363" s="92" t="str">
        <f>_xlfn.CONCAT('Personnage Recto'!$M$2,"L")</f>
        <v>0L</v>
      </c>
      <c r="D363" s="92" t="s">
        <v>493</v>
      </c>
      <c r="E363" s="92" t="s">
        <v>493</v>
      </c>
      <c r="F363" s="92" t="s">
        <v>493</v>
      </c>
      <c r="G363" s="93" t="s">
        <v>493</v>
      </c>
    </row>
    <row r="364" spans="1:7" x14ac:dyDescent="0.2">
      <c r="A364" s="91" t="s">
        <v>471</v>
      </c>
      <c r="B364" s="92">
        <v>2</v>
      </c>
      <c r="C364" s="92" t="str">
        <f>_xlfn.CONCAT('Personnage Recto'!$M$2,"G")</f>
        <v>0G</v>
      </c>
      <c r="D364" s="92" t="s">
        <v>493</v>
      </c>
      <c r="E364" s="92" t="s">
        <v>493</v>
      </c>
      <c r="F364" s="92" t="s">
        <v>493</v>
      </c>
      <c r="G364" s="93" t="s">
        <v>493</v>
      </c>
    </row>
    <row r="365" spans="1:7" x14ac:dyDescent="0.2">
      <c r="A365" s="91" t="s">
        <v>472</v>
      </c>
      <c r="B365" s="92">
        <v>2</v>
      </c>
      <c r="C365" s="92" t="s">
        <v>473</v>
      </c>
      <c r="D365" s="92" t="s">
        <v>474</v>
      </c>
      <c r="E365" s="92">
        <v>15</v>
      </c>
      <c r="F365" s="92">
        <v>10</v>
      </c>
      <c r="G365" s="93" t="str">
        <f>_xlfn.CONCAT("lst_",F365)</f>
        <v>lst_10</v>
      </c>
    </row>
    <row r="366" spans="1:7" x14ac:dyDescent="0.2">
      <c r="A366" s="91" t="s">
        <v>475</v>
      </c>
      <c r="B366" s="92">
        <v>3</v>
      </c>
      <c r="C366" s="92" t="s">
        <v>476</v>
      </c>
      <c r="D366" s="92" t="s">
        <v>477</v>
      </c>
      <c r="E366" s="92">
        <v>5</v>
      </c>
      <c r="F366" s="92">
        <v>5</v>
      </c>
      <c r="G366" s="93" t="str">
        <f t="shared" ref="G366:G374" si="2">_xlfn.CONCAT("lst_",F366)</f>
        <v>lst_5</v>
      </c>
    </row>
    <row r="367" spans="1:7" x14ac:dyDescent="0.2">
      <c r="A367" s="91" t="s">
        <v>478</v>
      </c>
      <c r="B367" s="92">
        <v>2</v>
      </c>
      <c r="C367" s="92" t="s">
        <v>479</v>
      </c>
      <c r="D367" s="92" t="s">
        <v>480</v>
      </c>
      <c r="E367" s="92">
        <v>25</v>
      </c>
      <c r="F367" s="92">
        <v>5</v>
      </c>
      <c r="G367" s="93" t="str">
        <f t="shared" si="2"/>
        <v>lst_5</v>
      </c>
    </row>
    <row r="368" spans="1:7" x14ac:dyDescent="0.2">
      <c r="A368" s="91" t="s">
        <v>481</v>
      </c>
      <c r="B368" s="92">
        <v>4</v>
      </c>
      <c r="C368" s="92" t="s">
        <v>482</v>
      </c>
      <c r="D368" s="92" t="s">
        <v>477</v>
      </c>
      <c r="E368" s="92">
        <v>15</v>
      </c>
      <c r="F368" s="92">
        <v>10</v>
      </c>
      <c r="G368" s="93" t="str">
        <f t="shared" si="2"/>
        <v>lst_10</v>
      </c>
    </row>
    <row r="369" spans="1:7" x14ac:dyDescent="0.2">
      <c r="A369" s="91" t="s">
        <v>483</v>
      </c>
      <c r="B369" s="92">
        <v>2</v>
      </c>
      <c r="C369" s="92" t="s">
        <v>484</v>
      </c>
      <c r="D369" s="92" t="s">
        <v>480</v>
      </c>
      <c r="E369" s="92">
        <v>100</v>
      </c>
      <c r="F369" s="92">
        <v>10</v>
      </c>
      <c r="G369" s="93" t="str">
        <f t="shared" si="2"/>
        <v>lst_10</v>
      </c>
    </row>
    <row r="370" spans="1:7" x14ac:dyDescent="0.2">
      <c r="A370" s="94" t="s">
        <v>485</v>
      </c>
      <c r="B370" s="92">
        <v>3</v>
      </c>
      <c r="C370" s="92" t="s">
        <v>476</v>
      </c>
      <c r="D370" s="92" t="s">
        <v>486</v>
      </c>
      <c r="E370" s="92">
        <v>50</v>
      </c>
      <c r="F370" s="92">
        <v>30</v>
      </c>
      <c r="G370" s="93" t="str">
        <f t="shared" si="2"/>
        <v>lst_30</v>
      </c>
    </row>
    <row r="371" spans="1:7" x14ac:dyDescent="0.2">
      <c r="A371" s="94" t="s">
        <v>487</v>
      </c>
      <c r="B371" s="92">
        <v>2</v>
      </c>
      <c r="C371" s="92" t="s">
        <v>488</v>
      </c>
      <c r="D371" s="92" t="s">
        <v>477</v>
      </c>
      <c r="E371" s="92">
        <f>'Personnage Recto'!M2*5</f>
        <v>0</v>
      </c>
      <c r="F371" s="92">
        <v>1</v>
      </c>
      <c r="G371" s="93" t="str">
        <f t="shared" si="2"/>
        <v>lst_1</v>
      </c>
    </row>
    <row r="372" spans="1:7" x14ac:dyDescent="0.2">
      <c r="A372" s="94" t="s">
        <v>499</v>
      </c>
      <c r="B372" s="92">
        <v>2</v>
      </c>
      <c r="C372" s="92" t="s">
        <v>500</v>
      </c>
      <c r="D372" s="92" t="s">
        <v>477</v>
      </c>
      <c r="E372" s="92">
        <f>'Personnage Recto'!M2*5</f>
        <v>0</v>
      </c>
      <c r="F372" s="92">
        <v>1</v>
      </c>
      <c r="G372" s="93" t="str">
        <f t="shared" si="2"/>
        <v>lst_1</v>
      </c>
    </row>
    <row r="373" spans="1:7" x14ac:dyDescent="0.2">
      <c r="A373" s="91" t="s">
        <v>489</v>
      </c>
      <c r="B373" s="92">
        <v>4</v>
      </c>
      <c r="C373" s="92" t="s">
        <v>476</v>
      </c>
      <c r="D373" s="92" t="s">
        <v>490</v>
      </c>
      <c r="E373" s="92">
        <v>500</v>
      </c>
      <c r="F373" s="92">
        <v>100</v>
      </c>
      <c r="G373" s="93" t="str">
        <f t="shared" si="2"/>
        <v>lst_100</v>
      </c>
    </row>
    <row r="374" spans="1:7" x14ac:dyDescent="0.2">
      <c r="A374" s="95" t="s">
        <v>491</v>
      </c>
      <c r="B374" s="96">
        <v>5</v>
      </c>
      <c r="C374" s="96" t="s">
        <v>492</v>
      </c>
      <c r="D374" s="96" t="s">
        <v>480</v>
      </c>
      <c r="E374" s="96">
        <v>250</v>
      </c>
      <c r="F374" s="96">
        <v>5</v>
      </c>
      <c r="G374" s="97" t="str">
        <f t="shared" si="2"/>
        <v>lst_5</v>
      </c>
    </row>
    <row r="375" spans="1:7" x14ac:dyDescent="0.2">
      <c r="A375" s="36"/>
      <c r="B375" s="86"/>
      <c r="C375" s="86"/>
      <c r="D375" s="86"/>
      <c r="E375" s="86"/>
      <c r="F375" s="86"/>
      <c r="G375" s="86"/>
    </row>
    <row r="376" spans="1:7" x14ac:dyDescent="0.2">
      <c r="A376" s="266" t="s">
        <v>457</v>
      </c>
      <c r="B376" s="266"/>
      <c r="C376" s="266"/>
      <c r="D376" s="266"/>
      <c r="E376" s="86"/>
      <c r="F376" s="86"/>
      <c r="G376" s="86"/>
    </row>
    <row r="377" spans="1:7" x14ac:dyDescent="0.2">
      <c r="A377" s="39" t="s">
        <v>254</v>
      </c>
      <c r="B377" s="85" t="s">
        <v>458</v>
      </c>
      <c r="C377" s="85" t="s">
        <v>459</v>
      </c>
      <c r="D377" s="85" t="s">
        <v>460</v>
      </c>
      <c r="E377" s="86"/>
      <c r="F377" s="86"/>
      <c r="G377" s="86"/>
    </row>
    <row r="378" spans="1:7" x14ac:dyDescent="0.2">
      <c r="A378" s="39" t="s">
        <v>494</v>
      </c>
      <c r="B378" s="85">
        <v>3</v>
      </c>
      <c r="C378" s="85" t="s">
        <v>497</v>
      </c>
      <c r="D378" s="85" t="s">
        <v>498</v>
      </c>
      <c r="E378" s="86"/>
      <c r="F378" s="86"/>
      <c r="G378" s="86"/>
    </row>
    <row r="379" spans="1:7" x14ac:dyDescent="0.2">
      <c r="A379" s="39" t="s">
        <v>495</v>
      </c>
      <c r="B379" s="85">
        <v>2</v>
      </c>
      <c r="C379" s="85" t="s">
        <v>497</v>
      </c>
      <c r="D379" s="85"/>
      <c r="E379" s="86"/>
      <c r="F379" s="86"/>
      <c r="G379" s="86"/>
    </row>
    <row r="380" spans="1:7" x14ac:dyDescent="0.2">
      <c r="A380" s="33" t="s">
        <v>496</v>
      </c>
      <c r="B380" s="85">
        <v>1</v>
      </c>
      <c r="C380" s="85">
        <v>0</v>
      </c>
      <c r="D380" s="85"/>
      <c r="E380" s="86"/>
      <c r="F380" s="86"/>
      <c r="G380" s="86"/>
    </row>
    <row r="381" spans="1:7" x14ac:dyDescent="0.2">
      <c r="A381" s="87"/>
      <c r="B381" s="86"/>
      <c r="C381" s="86"/>
      <c r="D381" s="86"/>
      <c r="E381" s="86"/>
      <c r="F381" s="86"/>
      <c r="G381" s="86"/>
    </row>
    <row r="382" spans="1:7" x14ac:dyDescent="0.2">
      <c r="A382" s="38" t="s">
        <v>537</v>
      </c>
      <c r="B382" s="86"/>
      <c r="C382" s="86"/>
      <c r="D382" s="86"/>
      <c r="E382" s="86"/>
      <c r="F382" s="86"/>
      <c r="G382" s="86"/>
    </row>
    <row r="383" spans="1:7" x14ac:dyDescent="0.2">
      <c r="A383" s="148" t="s">
        <v>538</v>
      </c>
      <c r="B383" s="86"/>
      <c r="C383" s="86"/>
      <c r="D383" s="86"/>
      <c r="E383" s="86"/>
      <c r="F383" s="86"/>
      <c r="G383" s="86"/>
    </row>
    <row r="384" spans="1:7" x14ac:dyDescent="0.2">
      <c r="A384" s="148" t="s">
        <v>539</v>
      </c>
    </row>
  </sheetData>
  <mergeCells count="5">
    <mergeCell ref="A17:F17"/>
    <mergeCell ref="A159:E159"/>
    <mergeCell ref="A215:C215"/>
    <mergeCell ref="A358:G358"/>
    <mergeCell ref="A376:D376"/>
  </mergeCells>
  <phoneticPr fontId="2" type="noConversion"/>
  <dataValidations disablePrompts="1" count="3">
    <dataValidation type="list" allowBlank="1" showInputMessage="1" showErrorMessage="1" sqref="B19:B49" xr:uid="{2F7705F7-AB12-FA4C-866C-4560BD014DFC}">
      <formula1>lst_type_mutation</formula1>
    </dataValidation>
    <dataValidation type="list" allowBlank="1" showInputMessage="1" showErrorMessage="1" sqref="C19:C49" xr:uid="{8D3065DA-E20D-FE48-A45F-BDF44D763847}">
      <formula1>lst_type_activation</formula1>
    </dataValidation>
    <dataValidation type="list" allowBlank="1" showInputMessage="1" showErrorMessage="1" sqref="E19:E51" xr:uid="{F3E05252-CC3A-7647-B4DA-E82C596EAF95}">
      <formula1>lst_maintient</formula1>
    </dataValidation>
  </dataValidation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89BC-1D25-D948-BA00-F95BCA18374C}">
  <sheetPr codeName="Feuil5"/>
  <dimension ref="A1:DJ174"/>
  <sheetViews>
    <sheetView topLeftCell="A33" workbookViewId="0">
      <pane ySplit="1" topLeftCell="A98" activePane="bottomLeft" state="frozen"/>
      <selection activeCell="D154" sqref="D154"/>
      <selection pane="bottomLeft" activeCell="C154" sqref="C154:S154"/>
    </sheetView>
  </sheetViews>
  <sheetFormatPr baseColWidth="10" defaultRowHeight="16" x14ac:dyDescent="0.2"/>
  <cols>
    <col min="1" max="1" width="17" customWidth="1"/>
    <col min="2" max="2" width="26" customWidth="1"/>
    <col min="3" max="114" width="9" customWidth="1"/>
  </cols>
  <sheetData>
    <row r="1" spans="1:14" x14ac:dyDescent="0.2">
      <c r="B1" s="22" t="s">
        <v>88</v>
      </c>
      <c r="C1" s="260" t="s">
        <v>81</v>
      </c>
      <c r="D1" s="260"/>
      <c r="E1" s="260" t="s">
        <v>83</v>
      </c>
      <c r="F1" s="260"/>
      <c r="G1" s="260" t="s">
        <v>84</v>
      </c>
      <c r="H1" s="260"/>
      <c r="I1" s="260" t="s">
        <v>85</v>
      </c>
      <c r="J1" s="260"/>
      <c r="K1" s="260" t="s">
        <v>86</v>
      </c>
      <c r="L1" s="260"/>
      <c r="M1" s="260" t="s">
        <v>87</v>
      </c>
      <c r="N1" s="261"/>
    </row>
    <row r="2" spans="1:14" x14ac:dyDescent="0.2">
      <c r="B2" s="24"/>
      <c r="C2" s="25" t="s">
        <v>95</v>
      </c>
      <c r="D2" s="25" t="s">
        <v>96</v>
      </c>
      <c r="E2" s="25" t="s">
        <v>95</v>
      </c>
      <c r="F2" s="25" t="s">
        <v>96</v>
      </c>
      <c r="G2" s="25" t="s">
        <v>95</v>
      </c>
      <c r="H2" s="25" t="s">
        <v>96</v>
      </c>
      <c r="I2" s="25" t="s">
        <v>95</v>
      </c>
      <c r="J2" s="25" t="s">
        <v>96</v>
      </c>
      <c r="K2" s="25" t="s">
        <v>95</v>
      </c>
      <c r="L2" s="25" t="s">
        <v>96</v>
      </c>
      <c r="M2" s="25" t="s">
        <v>95</v>
      </c>
      <c r="N2" s="26" t="s">
        <v>96</v>
      </c>
    </row>
    <row r="3" spans="1:14" x14ac:dyDescent="0.2">
      <c r="A3" s="258" t="s">
        <v>4</v>
      </c>
      <c r="B3" s="27" t="str">
        <f>Params!A19</f>
        <v>Acuité sensorielle</v>
      </c>
      <c r="C3" s="28"/>
      <c r="D3" s="28">
        <f>COUNTIF('Création Personnage'!$E$1:$E$5,'Calculs bonus malus'!$B3)*'Calculs bonus malus'!C3</f>
        <v>0</v>
      </c>
      <c r="E3" s="28"/>
      <c r="F3" s="28">
        <f>COUNTIF('Création Personnage'!$E$1:$E$5,'Calculs bonus malus'!$B3)*'Calculs bonus malus'!E3</f>
        <v>0</v>
      </c>
      <c r="G3" s="28">
        <v>1</v>
      </c>
      <c r="H3" s="28">
        <f>COUNTIF('Création Personnage'!$E$1:$E$5,'Calculs bonus malus'!$B3)*'Calculs bonus malus'!G3</f>
        <v>0</v>
      </c>
      <c r="I3" s="28"/>
      <c r="J3" s="28">
        <f>COUNTIF('Création Personnage'!$E$1:$E$5,'Calculs bonus malus'!$B3)*'Calculs bonus malus'!I3</f>
        <v>0</v>
      </c>
      <c r="K3" s="28"/>
      <c r="L3" s="28">
        <f>COUNTIF('Création Personnage'!$E$1:$E$5,'Calculs bonus malus'!$B3)*'Calculs bonus malus'!K3</f>
        <v>0</v>
      </c>
      <c r="M3" s="28"/>
      <c r="N3" s="29">
        <f>COUNTIF('Création Personnage'!$E$1:$E$5,'Calculs bonus malus'!$B3)*'Calculs bonus malus'!M3</f>
        <v>0</v>
      </c>
    </row>
    <row r="4" spans="1:14" x14ac:dyDescent="0.2">
      <c r="A4" s="258"/>
      <c r="B4" s="30" t="str">
        <f>Params!A22</f>
        <v>Articulations mobiles</v>
      </c>
      <c r="C4" s="7">
        <v>1</v>
      </c>
      <c r="D4" s="7">
        <f>COUNTIF('Création Personnage'!$E$1:$E$5,'Calculs bonus malus'!$B4)*'Calculs bonus malus'!C4</f>
        <v>0</v>
      </c>
      <c r="E4" s="7"/>
      <c r="F4" s="7">
        <f>COUNTIF('Création Personnage'!$E$1:$E$5,'Calculs bonus malus'!$B4)*'Calculs bonus malus'!E4</f>
        <v>0</v>
      </c>
      <c r="G4" s="7"/>
      <c r="H4" s="7">
        <f>COUNTIF('Création Personnage'!$E$1:$E$5,'Calculs bonus malus'!$B4)*'Calculs bonus malus'!G4</f>
        <v>0</v>
      </c>
      <c r="I4" s="7"/>
      <c r="J4" s="7">
        <f>COUNTIF('Création Personnage'!$E$1:$E$5,'Calculs bonus malus'!$B4)*'Calculs bonus malus'!I4</f>
        <v>0</v>
      </c>
      <c r="K4" s="7"/>
      <c r="L4" s="7">
        <f>COUNTIF('Création Personnage'!$E$1:$E$5,'Calculs bonus malus'!$B4)*'Calculs bonus malus'!K4</f>
        <v>0</v>
      </c>
      <c r="M4" s="7"/>
      <c r="N4" s="31">
        <f>COUNTIF('Création Personnage'!$E$1:$E$5,'Calculs bonus malus'!$B4)*'Calculs bonus malus'!M4</f>
        <v>0</v>
      </c>
    </row>
    <row r="5" spans="1:14" x14ac:dyDescent="0.2">
      <c r="A5" s="258"/>
      <c r="B5" s="30" t="str">
        <f>Params!A23</f>
        <v>Beauté stellaire</v>
      </c>
      <c r="C5" s="7"/>
      <c r="D5" s="7">
        <f>COUNTIF('Création Personnage'!$E$1:$E$5,'Calculs bonus malus'!$B5)*'Calculs bonus malus'!C5</f>
        <v>0</v>
      </c>
      <c r="E5" s="7"/>
      <c r="F5" s="7">
        <f>COUNTIF('Création Personnage'!$E$1:$E$5,'Calculs bonus malus'!$B5)*'Calculs bonus malus'!E5</f>
        <v>0</v>
      </c>
      <c r="G5" s="7"/>
      <c r="H5" s="7">
        <f>COUNTIF('Création Personnage'!$E$1:$E$5,'Calculs bonus malus'!$B5)*'Calculs bonus malus'!G5</f>
        <v>0</v>
      </c>
      <c r="I5" s="7"/>
      <c r="J5" s="7">
        <f>COUNTIF('Création Personnage'!$E$1:$E$5,'Calculs bonus malus'!$B5)*'Calculs bonus malus'!I5</f>
        <v>0</v>
      </c>
      <c r="K5" s="7">
        <v>1</v>
      </c>
      <c r="L5" s="7">
        <f>COUNTIF('Création Personnage'!$E$1:$E$5,'Calculs bonus malus'!$B5)*'Calculs bonus malus'!K5</f>
        <v>0</v>
      </c>
      <c r="M5" s="7"/>
      <c r="N5" s="31">
        <f>COUNTIF('Création Personnage'!$E$1:$E$5,'Calculs bonus malus'!$B5)*'Calculs bonus malus'!M5</f>
        <v>0</v>
      </c>
    </row>
    <row r="6" spans="1:14" x14ac:dyDescent="0.2">
      <c r="A6" s="258"/>
      <c r="B6" s="30" t="str">
        <f>Params!A24</f>
        <v>Cerveau secondaire</v>
      </c>
      <c r="C6" s="7"/>
      <c r="D6" s="7">
        <f>COUNTIF('Création Personnage'!$E$1:$E$5,'Calculs bonus malus'!$B6)*'Calculs bonus malus'!C6</f>
        <v>0</v>
      </c>
      <c r="E6" s="7"/>
      <c r="F6" s="7">
        <f>COUNTIF('Création Personnage'!$E$1:$E$5,'Calculs bonus malus'!$B6)*'Calculs bonus malus'!E6</f>
        <v>0</v>
      </c>
      <c r="G6" s="7"/>
      <c r="H6" s="7">
        <f>COUNTIF('Création Personnage'!$E$1:$E$5,'Calculs bonus malus'!$B6)*'Calculs bonus malus'!G6</f>
        <v>0</v>
      </c>
      <c r="I6" s="7">
        <v>1</v>
      </c>
      <c r="J6" s="7">
        <f>COUNTIF('Création Personnage'!$E$1:$E$5,'Calculs bonus malus'!$B6)*'Calculs bonus malus'!I6</f>
        <v>0</v>
      </c>
      <c r="K6" s="7"/>
      <c r="L6" s="7">
        <f>COUNTIF('Création Personnage'!$E$1:$E$5,'Calculs bonus malus'!$B6)*'Calculs bonus malus'!K6</f>
        <v>0</v>
      </c>
      <c r="M6" s="7"/>
      <c r="N6" s="31">
        <f>COUNTIF('Création Personnage'!$E$1:$E$5,'Calculs bonus malus'!$B6)*'Calculs bonus malus'!M6</f>
        <v>0</v>
      </c>
    </row>
    <row r="7" spans="1:14" x14ac:dyDescent="0.2">
      <c r="A7" s="258"/>
      <c r="B7" s="30" t="str">
        <f>Params!A32</f>
        <v>Musculature hypertrophiée</v>
      </c>
      <c r="C7" s="7"/>
      <c r="D7" s="7">
        <f>COUNTIF('Création Personnage'!$E$1:$E$5,'Calculs bonus malus'!$B7)*'Calculs bonus malus'!C7</f>
        <v>0</v>
      </c>
      <c r="E7" s="7">
        <v>1</v>
      </c>
      <c r="F7" s="7">
        <f>COUNTIF('Création Personnage'!$E$1:$E$5,'Calculs bonus malus'!$B7)*'Calculs bonus malus'!E7</f>
        <v>0</v>
      </c>
      <c r="G7" s="7"/>
      <c r="H7" s="7">
        <f>COUNTIF('Création Personnage'!$E$1:$E$5,'Calculs bonus malus'!$B7)*'Calculs bonus malus'!G7</f>
        <v>0</v>
      </c>
      <c r="I7" s="7"/>
      <c r="J7" s="7">
        <f>COUNTIF('Création Personnage'!$E$1:$E$5,'Calculs bonus malus'!$B7)*'Calculs bonus malus'!I7</f>
        <v>0</v>
      </c>
      <c r="K7" s="7"/>
      <c r="L7" s="7">
        <f>COUNTIF('Création Personnage'!$E$1:$E$5,'Calculs bonus malus'!$B7)*'Calculs bonus malus'!K7</f>
        <v>0</v>
      </c>
      <c r="M7" s="7"/>
      <c r="N7" s="31">
        <f>COUNTIF('Création Personnage'!$E$1:$E$5,'Calculs bonus malus'!$B7)*'Calculs bonus malus'!M7</f>
        <v>0</v>
      </c>
    </row>
    <row r="8" spans="1:14" x14ac:dyDescent="0.2">
      <c r="A8" s="258"/>
      <c r="B8" s="32" t="str">
        <f>Params!A37</f>
        <v>Régulateur hormonal</v>
      </c>
      <c r="C8" s="7"/>
      <c r="D8" s="7">
        <f>COUNTIF('Création Personnage'!$E$1:$E$5,'Calculs bonus malus'!$B8)*'Calculs bonus malus'!C8</f>
        <v>0</v>
      </c>
      <c r="E8" s="7"/>
      <c r="F8" s="7">
        <f>COUNTIF('Création Personnage'!$E$1:$E$5,'Calculs bonus malus'!$B8)*'Calculs bonus malus'!E8</f>
        <v>0</v>
      </c>
      <c r="G8" s="7"/>
      <c r="H8" s="7">
        <f>COUNTIF('Création Personnage'!$E$1:$E$5,'Calculs bonus malus'!$B8)*'Calculs bonus malus'!G8</f>
        <v>0</v>
      </c>
      <c r="I8" s="7"/>
      <c r="J8" s="7">
        <f>COUNTIF('Création Personnage'!$E$1:$E$5,'Calculs bonus malus'!$B8)*'Calculs bonus malus'!I8</f>
        <v>0</v>
      </c>
      <c r="K8" s="7"/>
      <c r="L8" s="7">
        <f>COUNTIF('Création Personnage'!$E$1:$E$5,'Calculs bonus malus'!$B8)*'Calculs bonus malus'!K8</f>
        <v>0</v>
      </c>
      <c r="M8" s="7"/>
      <c r="N8" s="31">
        <f>COUNTIF('Création Personnage'!$E$1:$E$5,'Calculs bonus malus'!$B8)*'Calculs bonus malus'!M8</f>
        <v>0</v>
      </c>
    </row>
    <row r="9" spans="1:14" x14ac:dyDescent="0.2">
      <c r="A9" s="272" t="s">
        <v>99</v>
      </c>
      <c r="B9" s="7" t="str">
        <f>Params!A67</f>
        <v>Serf</v>
      </c>
      <c r="C9" s="7"/>
      <c r="D9" s="7">
        <f>COUNTIF('Création Personnage'!$D$7,'Calculs bonus malus'!$B9)*'Calculs bonus malus'!C9</f>
        <v>0</v>
      </c>
      <c r="E9" s="7">
        <v>1</v>
      </c>
      <c r="F9" s="7">
        <f>COUNTIF('Création Personnage'!$D$7,'Calculs bonus malus'!$B9)*'Calculs bonus malus'!E9</f>
        <v>0</v>
      </c>
      <c r="G9" s="7"/>
      <c r="H9" s="7">
        <f>COUNTIF('Création Personnage'!$D$7,'Calculs bonus malus'!$B9)*'Calculs bonus malus'!G9</f>
        <v>0</v>
      </c>
      <c r="I9" s="7"/>
      <c r="J9" s="7">
        <f>COUNTIF('Création Personnage'!$D$7,'Calculs bonus malus'!$B9)*'Calculs bonus malus'!I9</f>
        <v>0</v>
      </c>
      <c r="K9" s="7"/>
      <c r="L9" s="7">
        <f>COUNTIF('Création Personnage'!$D$7,'Calculs bonus malus'!$B9)*'Calculs bonus malus'!K9</f>
        <v>0</v>
      </c>
      <c r="M9" s="7"/>
      <c r="N9" s="7">
        <f>COUNTIF('Création Personnage'!$D$7,'Calculs bonus malus'!$B9)*'Calculs bonus malus'!M9</f>
        <v>0</v>
      </c>
    </row>
    <row r="10" spans="1:14" x14ac:dyDescent="0.2">
      <c r="A10" s="273"/>
      <c r="B10" s="7" t="str">
        <f>Params!A68</f>
        <v>Noble</v>
      </c>
      <c r="C10" s="7"/>
      <c r="D10" s="7">
        <f>COUNTIF('Création Personnage'!$D$7,'Calculs bonus malus'!$B10)*'Calculs bonus malus'!C10</f>
        <v>0</v>
      </c>
      <c r="E10" s="7"/>
      <c r="F10" s="7">
        <f>COUNTIF('Création Personnage'!$D$7,'Calculs bonus malus'!$B10)*'Calculs bonus malus'!E10</f>
        <v>0</v>
      </c>
      <c r="G10" s="7"/>
      <c r="H10" s="7">
        <f>COUNTIF('Création Personnage'!$D$7,'Calculs bonus malus'!$B10)*'Calculs bonus malus'!G10</f>
        <v>0</v>
      </c>
      <c r="I10" s="7"/>
      <c r="J10" s="7">
        <f>COUNTIF('Création Personnage'!$D$7,'Calculs bonus malus'!$B10)*'Calculs bonus malus'!I10</f>
        <v>0</v>
      </c>
      <c r="K10" s="7">
        <v>1</v>
      </c>
      <c r="L10" s="7">
        <f>COUNTIF('Création Personnage'!$D$7,'Calculs bonus malus'!$B10)*'Calculs bonus malus'!K10</f>
        <v>0</v>
      </c>
      <c r="M10" s="7"/>
      <c r="N10" s="7">
        <f>COUNTIF('Création Personnage'!$D$7,'Calculs bonus malus'!$B10)*'Calculs bonus malus'!M10</f>
        <v>0</v>
      </c>
    </row>
    <row r="11" spans="1:14" x14ac:dyDescent="0.2">
      <c r="A11" s="273"/>
      <c r="B11" s="7" t="str">
        <f>Params!A69</f>
        <v>Employé</v>
      </c>
      <c r="C11" s="7">
        <v>1</v>
      </c>
      <c r="D11" s="7">
        <f>COUNTIF('Création Personnage'!$D$7,'Calculs bonus malus'!$B11)*'Calculs bonus malus'!C11</f>
        <v>0</v>
      </c>
      <c r="E11" s="7"/>
      <c r="F11" s="7">
        <f>COUNTIF('Création Personnage'!$D$7,'Calculs bonus malus'!$B11)*'Calculs bonus malus'!E11</f>
        <v>0</v>
      </c>
      <c r="G11" s="7"/>
      <c r="H11" s="7">
        <f>COUNTIF('Création Personnage'!$D$7,'Calculs bonus malus'!$B11)*'Calculs bonus malus'!G11</f>
        <v>0</v>
      </c>
      <c r="I11" s="7"/>
      <c r="J11" s="7">
        <f>COUNTIF('Création Personnage'!$D$7,'Calculs bonus malus'!$B11)*'Calculs bonus malus'!I11</f>
        <v>0</v>
      </c>
      <c r="K11" s="7"/>
      <c r="L11" s="7">
        <f>COUNTIF('Création Personnage'!$D$7,'Calculs bonus malus'!$B11)*'Calculs bonus malus'!K11</f>
        <v>0</v>
      </c>
      <c r="M11" s="7"/>
      <c r="N11" s="7">
        <f>COUNTIF('Création Personnage'!$D$7,'Calculs bonus malus'!$B11)*'Calculs bonus malus'!M11</f>
        <v>0</v>
      </c>
    </row>
    <row r="12" spans="1:14" x14ac:dyDescent="0.2">
      <c r="A12" s="273"/>
      <c r="B12" s="7" t="str">
        <f>Params!A70</f>
        <v>Cadre</v>
      </c>
      <c r="C12" s="7"/>
      <c r="D12" s="7">
        <f>COUNTIF('Création Personnage'!$D$7,'Calculs bonus malus'!$B12)*'Calculs bonus malus'!C12</f>
        <v>0</v>
      </c>
      <c r="E12" s="7"/>
      <c r="F12" s="7">
        <f>COUNTIF('Création Personnage'!$D$7,'Calculs bonus malus'!$B12)*'Calculs bonus malus'!E12</f>
        <v>0</v>
      </c>
      <c r="G12" s="7"/>
      <c r="H12" s="7">
        <f>COUNTIF('Création Personnage'!$D$7,'Calculs bonus malus'!$B12)*'Calculs bonus malus'!G12</f>
        <v>0</v>
      </c>
      <c r="I12" s="7">
        <v>1</v>
      </c>
      <c r="J12" s="7">
        <f>COUNTIF('Création Personnage'!$D$7,'Calculs bonus malus'!$B12)*'Calculs bonus malus'!I12</f>
        <v>0</v>
      </c>
      <c r="K12" s="7"/>
      <c r="L12" s="7">
        <f>COUNTIF('Création Personnage'!$D$7,'Calculs bonus malus'!$B12)*'Calculs bonus malus'!K12</f>
        <v>0</v>
      </c>
      <c r="M12" s="7"/>
      <c r="N12" s="7">
        <f>COUNTIF('Création Personnage'!$D$7,'Calculs bonus malus'!$B12)*'Calculs bonus malus'!M12</f>
        <v>0</v>
      </c>
    </row>
    <row r="13" spans="1:14" x14ac:dyDescent="0.2">
      <c r="A13" s="273"/>
      <c r="B13" s="7" t="str">
        <f>Params!A71</f>
        <v>Civil</v>
      </c>
      <c r="C13" s="7"/>
      <c r="D13" s="7">
        <f>COUNTIF('Création Personnage'!$D$7,'Calculs bonus malus'!$B13)*'Calculs bonus malus'!C13</f>
        <v>0</v>
      </c>
      <c r="E13" s="7"/>
      <c r="F13" s="7">
        <f>COUNTIF('Création Personnage'!$D$7,'Calculs bonus malus'!$B13)*'Calculs bonus malus'!E13</f>
        <v>0</v>
      </c>
      <c r="G13" s="7">
        <v>1</v>
      </c>
      <c r="H13" s="7">
        <f>COUNTIF('Création Personnage'!$D$7,'Calculs bonus malus'!$B13)*'Calculs bonus malus'!G13</f>
        <v>0</v>
      </c>
      <c r="I13" s="7"/>
      <c r="J13" s="7">
        <f>COUNTIF('Création Personnage'!$D$7,'Calculs bonus malus'!$B13)*'Calculs bonus malus'!I13</f>
        <v>0</v>
      </c>
      <c r="K13" s="7"/>
      <c r="L13" s="7">
        <f>COUNTIF('Création Personnage'!$D$7,'Calculs bonus malus'!$B13)*'Calculs bonus malus'!K13</f>
        <v>0</v>
      </c>
      <c r="M13" s="7"/>
      <c r="N13" s="7">
        <f>COUNTIF('Création Personnage'!$D$7,'Calculs bonus malus'!$B13)*'Calculs bonus malus'!M13</f>
        <v>0</v>
      </c>
    </row>
    <row r="14" spans="1:14" x14ac:dyDescent="0.2">
      <c r="A14" s="273"/>
      <c r="B14" s="7" t="str">
        <f>Params!A72</f>
        <v>Militaire</v>
      </c>
      <c r="C14" s="7"/>
      <c r="D14" s="7">
        <f>COUNTIF('Création Personnage'!$D$7,'Calculs bonus malus'!$B14)*'Calculs bonus malus'!C14</f>
        <v>0</v>
      </c>
      <c r="E14" s="7"/>
      <c r="F14" s="7">
        <f>COUNTIF('Création Personnage'!$D$7,'Calculs bonus malus'!$B14)*'Calculs bonus malus'!E14</f>
        <v>0</v>
      </c>
      <c r="G14" s="7"/>
      <c r="H14" s="7">
        <f>COUNTIF('Création Personnage'!$D$7,'Calculs bonus malus'!$B14)*'Calculs bonus malus'!G14</f>
        <v>0</v>
      </c>
      <c r="I14" s="7"/>
      <c r="J14" s="7">
        <f>COUNTIF('Création Personnage'!$D$7,'Calculs bonus malus'!$B14)*'Calculs bonus malus'!I14</f>
        <v>0</v>
      </c>
      <c r="K14" s="7"/>
      <c r="L14" s="7">
        <f>COUNTIF('Création Personnage'!$D$7,'Calculs bonus malus'!$B14)*'Calculs bonus malus'!K14</f>
        <v>0</v>
      </c>
      <c r="M14" s="7">
        <v>1</v>
      </c>
      <c r="N14" s="7">
        <f>COUNTIF('Création Personnage'!$D$7,'Calculs bonus malus'!$B14)*'Calculs bonus malus'!M14</f>
        <v>0</v>
      </c>
    </row>
    <row r="15" spans="1:14" x14ac:dyDescent="0.2">
      <c r="A15" s="273"/>
      <c r="B15" s="7" t="str">
        <f>Params!A73</f>
        <v>Citoyen</v>
      </c>
      <c r="C15" s="7"/>
      <c r="D15" s="7">
        <f>COUNTIF('Création Personnage'!$D$7,'Calculs bonus malus'!$B15)*'Calculs bonus malus'!C15</f>
        <v>0</v>
      </c>
      <c r="E15" s="7"/>
      <c r="F15" s="7">
        <f>COUNTIF('Création Personnage'!$D$7,'Calculs bonus malus'!$B15)*'Calculs bonus malus'!E15</f>
        <v>0</v>
      </c>
      <c r="G15" s="7"/>
      <c r="H15" s="7">
        <f>COUNTIF('Création Personnage'!$D$7,'Calculs bonus malus'!$B15)*'Calculs bonus malus'!G15</f>
        <v>0</v>
      </c>
      <c r="I15" s="7">
        <v>1</v>
      </c>
      <c r="J15" s="7">
        <f>COUNTIF('Création Personnage'!$D$7,'Calculs bonus malus'!$B15)*'Calculs bonus malus'!I15</f>
        <v>0</v>
      </c>
      <c r="K15" s="7"/>
      <c r="L15" s="7">
        <f>COUNTIF('Création Personnage'!$D$7,'Calculs bonus malus'!$B15)*'Calculs bonus malus'!K15</f>
        <v>0</v>
      </c>
      <c r="M15" s="7"/>
      <c r="N15" s="7">
        <f>COUNTIF('Création Personnage'!$D$7,'Calculs bonus malus'!$B15)*'Calculs bonus malus'!M15</f>
        <v>0</v>
      </c>
    </row>
    <row r="16" spans="1:14" x14ac:dyDescent="0.2">
      <c r="A16" s="273"/>
      <c r="B16" s="7" t="str">
        <f>Params!A74</f>
        <v>Fonctionnaire</v>
      </c>
      <c r="C16" s="7"/>
      <c r="D16" s="7">
        <f>COUNTIF('Création Personnage'!$D$7,'Calculs bonus malus'!$B16)*'Calculs bonus malus'!C16</f>
        <v>0</v>
      </c>
      <c r="E16" s="7"/>
      <c r="F16" s="7">
        <f>COUNTIF('Création Personnage'!$D$7,'Calculs bonus malus'!$B16)*'Calculs bonus malus'!E16</f>
        <v>0</v>
      </c>
      <c r="G16" s="7"/>
      <c r="H16" s="7">
        <f>COUNTIF('Création Personnage'!$D$7,'Calculs bonus malus'!$B16)*'Calculs bonus malus'!G16</f>
        <v>0</v>
      </c>
      <c r="I16" s="7"/>
      <c r="J16" s="7">
        <f>COUNTIF('Création Personnage'!$D$7,'Calculs bonus malus'!$B16)*'Calculs bonus malus'!I16</f>
        <v>0</v>
      </c>
      <c r="K16" s="7">
        <v>1</v>
      </c>
      <c r="L16" s="7">
        <f>COUNTIF('Création Personnage'!$D$7,'Calculs bonus malus'!$B16)*'Calculs bonus malus'!K16</f>
        <v>0</v>
      </c>
      <c r="M16" s="7"/>
      <c r="N16" s="7">
        <f>COUNTIF('Création Personnage'!$D$7,'Calculs bonus malus'!$B16)*'Calculs bonus malus'!M16</f>
        <v>0</v>
      </c>
    </row>
    <row r="17" spans="1:114" x14ac:dyDescent="0.2">
      <c r="A17" s="273"/>
      <c r="B17" s="7" t="str">
        <f>Params!A75</f>
        <v>Esclave</v>
      </c>
      <c r="C17" s="7"/>
      <c r="D17" s="7">
        <f>COUNTIF('Création Personnage'!$D$7,'Calculs bonus malus'!$B17)*'Calculs bonus malus'!C17</f>
        <v>0</v>
      </c>
      <c r="E17" s="7">
        <v>1</v>
      </c>
      <c r="F17" s="7">
        <f>COUNTIF('Création Personnage'!$D$7,'Calculs bonus malus'!$B17)*'Calculs bonus malus'!E17</f>
        <v>0</v>
      </c>
      <c r="G17" s="7"/>
      <c r="H17" s="7">
        <f>COUNTIF('Création Personnage'!$D$7,'Calculs bonus malus'!$B17)*'Calculs bonus malus'!G17</f>
        <v>0</v>
      </c>
      <c r="I17" s="7"/>
      <c r="J17" s="7">
        <f>COUNTIF('Création Personnage'!$D$7,'Calculs bonus malus'!$B17)*'Calculs bonus malus'!I17</f>
        <v>0</v>
      </c>
      <c r="K17" s="7"/>
      <c r="L17" s="7">
        <f>COUNTIF('Création Personnage'!$D$7,'Calculs bonus malus'!$B17)*'Calculs bonus malus'!K17</f>
        <v>0</v>
      </c>
      <c r="M17" s="7"/>
      <c r="N17" s="7">
        <f>COUNTIF('Création Personnage'!$D$7,'Calculs bonus malus'!$B17)*'Calculs bonus malus'!M17</f>
        <v>0</v>
      </c>
    </row>
    <row r="18" spans="1:114" x14ac:dyDescent="0.2">
      <c r="A18" s="273"/>
      <c r="B18" s="7" t="str">
        <f>Params!A76</f>
        <v>Pillard</v>
      </c>
      <c r="C18" s="7"/>
      <c r="D18" s="7">
        <f>COUNTIF('Création Personnage'!$D$7,'Calculs bonus malus'!$B18)*'Calculs bonus malus'!C18</f>
        <v>0</v>
      </c>
      <c r="E18" s="7"/>
      <c r="F18" s="7">
        <f>COUNTIF('Création Personnage'!$D$7,'Calculs bonus malus'!$B18)*'Calculs bonus malus'!E18</f>
        <v>0</v>
      </c>
      <c r="G18" s="7"/>
      <c r="H18" s="7">
        <f>COUNTIF('Création Personnage'!$D$7,'Calculs bonus malus'!$B18)*'Calculs bonus malus'!G18</f>
        <v>0</v>
      </c>
      <c r="I18" s="7"/>
      <c r="J18" s="7">
        <f>COUNTIF('Création Personnage'!$D$7,'Calculs bonus malus'!$B18)*'Calculs bonus malus'!I18</f>
        <v>0</v>
      </c>
      <c r="K18" s="7"/>
      <c r="L18" s="7">
        <f>COUNTIF('Création Personnage'!$D$7,'Calculs bonus malus'!$B18)*'Calculs bonus malus'!K18</f>
        <v>0</v>
      </c>
      <c r="M18" s="7">
        <v>1</v>
      </c>
      <c r="N18" s="7">
        <f>COUNTIF('Création Personnage'!$D$7,'Calculs bonus malus'!$B18)*'Calculs bonus malus'!M18</f>
        <v>0</v>
      </c>
    </row>
    <row r="19" spans="1:114" x14ac:dyDescent="0.2">
      <c r="A19" s="273"/>
      <c r="B19" s="7" t="str">
        <f>Params!A77</f>
        <v>Pirate</v>
      </c>
      <c r="C19" s="7">
        <v>1</v>
      </c>
      <c r="D19" s="7">
        <f>COUNTIF('Création Personnage'!$D$7,'Calculs bonus malus'!$B19)*'Calculs bonus malus'!C19</f>
        <v>0</v>
      </c>
      <c r="E19" s="7"/>
      <c r="F19" s="7">
        <f>COUNTIF('Création Personnage'!$D$7,'Calculs bonus malus'!$B19)*'Calculs bonus malus'!E19</f>
        <v>0</v>
      </c>
      <c r="G19" s="7"/>
      <c r="H19" s="7">
        <f>COUNTIF('Création Personnage'!$D$7,'Calculs bonus malus'!$B19)*'Calculs bonus malus'!G19</f>
        <v>0</v>
      </c>
      <c r="I19" s="7"/>
      <c r="J19" s="7">
        <f>COUNTIF('Création Personnage'!$D$7,'Calculs bonus malus'!$B19)*'Calculs bonus malus'!I19</f>
        <v>0</v>
      </c>
      <c r="K19" s="7"/>
      <c r="L19" s="7">
        <f>COUNTIF('Création Personnage'!$D$7,'Calculs bonus malus'!$B19)*'Calculs bonus malus'!K19</f>
        <v>0</v>
      </c>
      <c r="M19" s="7"/>
      <c r="N19" s="7">
        <f>COUNTIF('Création Personnage'!$D$7,'Calculs bonus malus'!$B19)*'Calculs bonus malus'!M19</f>
        <v>0</v>
      </c>
    </row>
    <row r="20" spans="1:114" x14ac:dyDescent="0.2">
      <c r="A20" s="274"/>
      <c r="B20" s="7" t="str">
        <f>Params!A78</f>
        <v>Indigène</v>
      </c>
      <c r="C20" s="7"/>
      <c r="D20" s="7">
        <f>COUNTIF('Création Personnage'!$D$7,'Calculs bonus malus'!$B20)*'Calculs bonus malus'!C20</f>
        <v>0</v>
      </c>
      <c r="E20" s="7"/>
      <c r="F20" s="7">
        <f>COUNTIF('Création Personnage'!$D$7,'Calculs bonus malus'!$B20)*'Calculs bonus malus'!E20</f>
        <v>0</v>
      </c>
      <c r="G20" s="7">
        <v>1</v>
      </c>
      <c r="H20" s="7">
        <f>COUNTIF('Création Personnage'!$D$7,'Calculs bonus malus'!$B20)*'Calculs bonus malus'!G20</f>
        <v>0</v>
      </c>
      <c r="I20" s="7"/>
      <c r="J20" s="7">
        <f>COUNTIF('Création Personnage'!$D$7,'Calculs bonus malus'!$B20)*'Calculs bonus malus'!I20</f>
        <v>0</v>
      </c>
      <c r="K20" s="7"/>
      <c r="L20" s="7">
        <f>COUNTIF('Création Personnage'!$D$7,'Calculs bonus malus'!$B20)*'Calculs bonus malus'!K20</f>
        <v>0</v>
      </c>
      <c r="M20" s="7"/>
      <c r="N20" s="7">
        <f>COUNTIF('Création Personnage'!$D$7,'Calculs bonus malus'!$B20)*'Calculs bonus malus'!M20</f>
        <v>0</v>
      </c>
    </row>
    <row r="21" spans="1:114" x14ac:dyDescent="0.2">
      <c r="A21" t="s">
        <v>280</v>
      </c>
      <c r="B21" s="7" t="s">
        <v>374</v>
      </c>
      <c r="C21" s="7">
        <v>1</v>
      </c>
      <c r="D21" s="7">
        <f>COUNTIF('Création Personnage'!$D$38:$D$48,'Calculs bonus malus'!C1)*'Calculs bonus malus'!C21</f>
        <v>0</v>
      </c>
      <c r="E21" s="7">
        <v>1</v>
      </c>
      <c r="F21" s="7">
        <f>COUNTIF('Création Personnage'!$D$38:$D$48,'Calculs bonus malus'!E1)*'Calculs bonus malus'!E21</f>
        <v>0</v>
      </c>
      <c r="G21" s="7">
        <v>1</v>
      </c>
      <c r="H21" s="7">
        <f>COUNTIF('Création Personnage'!$D$38:$D$48,'Calculs bonus malus'!G1)*'Calculs bonus malus'!G21</f>
        <v>0</v>
      </c>
      <c r="I21" s="7">
        <v>1</v>
      </c>
      <c r="J21" s="7">
        <f>COUNTIF('Création Personnage'!$D$38:$D$48,'Calculs bonus malus'!I1)*'Calculs bonus malus'!I21</f>
        <v>0</v>
      </c>
      <c r="K21" s="7">
        <v>1</v>
      </c>
      <c r="L21" s="7">
        <f>COUNTIF('Création Personnage'!$D$38:$D$48,'Calculs bonus malus'!K1)*'Calculs bonus malus'!K21</f>
        <v>0</v>
      </c>
      <c r="M21" s="7">
        <v>1</v>
      </c>
      <c r="N21" s="7">
        <f>COUNTIF('Création Personnage'!$D$38:$D$48,'Calculs bonus malus'!M1)*'Calculs bonus malus'!M21</f>
        <v>0</v>
      </c>
    </row>
    <row r="22" spans="1:114" x14ac:dyDescent="0.2">
      <c r="A22" t="s">
        <v>426</v>
      </c>
      <c r="B22" s="7" t="s">
        <v>425</v>
      </c>
      <c r="C22" s="7">
        <v>-1</v>
      </c>
      <c r="D22" s="7">
        <f>COUNTIF('Création Personnage'!$D$51:$D$60,'Calculs bonus malus'!C1)*'Calculs bonus malus'!C22</f>
        <v>0</v>
      </c>
      <c r="E22" s="7">
        <v>-1</v>
      </c>
      <c r="F22" s="7">
        <f>COUNTIF('Création Personnage'!$D$51:$D$60,'Calculs bonus malus'!E1)*'Calculs bonus malus'!E22</f>
        <v>0</v>
      </c>
      <c r="G22" s="7">
        <v>-1</v>
      </c>
      <c r="H22" s="7">
        <f>COUNTIF('Création Personnage'!$D$51:$D$60,'Calculs bonus malus'!G1)*'Calculs bonus malus'!G22</f>
        <v>0</v>
      </c>
      <c r="I22" s="7">
        <v>-1</v>
      </c>
      <c r="J22" s="7">
        <f>COUNTIF('Création Personnage'!$D$51:$D$60,'Calculs bonus malus'!I1)*'Calculs bonus malus'!I22</f>
        <v>0</v>
      </c>
      <c r="K22" s="7">
        <v>-1</v>
      </c>
      <c r="L22" s="7">
        <f>COUNTIF('Création Personnage'!$D$51:$D$60,'Calculs bonus malus'!K1)*'Calculs bonus malus'!K22</f>
        <v>0</v>
      </c>
      <c r="M22" s="7">
        <v>-1</v>
      </c>
      <c r="N22" s="7">
        <f>COUNTIF('Création Personnage'!$D$51:$D$60,'Calculs bonus malus'!M1)*'Calculs bonus malus'!M22</f>
        <v>0</v>
      </c>
    </row>
    <row r="23" spans="1:114" x14ac:dyDescent="0.2">
      <c r="A23" s="275" t="s">
        <v>427</v>
      </c>
      <c r="B23" s="52" t="s">
        <v>428</v>
      </c>
      <c r="C23" s="8">
        <v>4</v>
      </c>
      <c r="D23" s="7">
        <f>COUNTIF('Création Personnage'!$B$14,'Calculs bonus malus'!C1)*'Calculs bonus malus'!C23</f>
        <v>0</v>
      </c>
      <c r="E23" s="8">
        <v>4</v>
      </c>
      <c r="F23" s="7">
        <f>COUNTIF('Création Personnage'!$B$14,'Calculs bonus malus'!E1)*'Calculs bonus malus'!E23</f>
        <v>0</v>
      </c>
      <c r="G23" s="8">
        <v>4</v>
      </c>
      <c r="H23" s="7">
        <f>COUNTIF('Création Personnage'!$B$14,'Calculs bonus malus'!G1)*'Calculs bonus malus'!G23</f>
        <v>0</v>
      </c>
      <c r="I23" s="8">
        <v>4</v>
      </c>
      <c r="J23" s="7">
        <f>COUNTIF('Création Personnage'!$B$14,'Calculs bonus malus'!I1)*'Calculs bonus malus'!I23</f>
        <v>0</v>
      </c>
      <c r="K23" s="8">
        <v>4</v>
      </c>
      <c r="L23" s="7">
        <f>COUNTIF('Création Personnage'!$B$14,'Calculs bonus malus'!K1)*'Calculs bonus malus'!K23</f>
        <v>0</v>
      </c>
      <c r="M23" s="8">
        <v>4</v>
      </c>
      <c r="N23" s="7">
        <f>COUNTIF('Création Personnage'!$B$14,'Calculs bonus malus'!M1)*'Calculs bonus malus'!M23</f>
        <v>0</v>
      </c>
    </row>
    <row r="24" spans="1:114" x14ac:dyDescent="0.2">
      <c r="A24" s="275"/>
      <c r="B24" s="52" t="s">
        <v>250</v>
      </c>
      <c r="C24" s="8">
        <v>3</v>
      </c>
      <c r="D24" s="7">
        <f>COUNTIF('Création Personnage'!$C$14:$F$14,'Calculs bonus malus'!C1)*'Calculs bonus malus'!C24</f>
        <v>0</v>
      </c>
      <c r="E24" s="8">
        <v>3</v>
      </c>
      <c r="F24" s="7">
        <f>COUNTIF('Création Personnage'!$C$14:$F$14,'Calculs bonus malus'!E1)*'Calculs bonus malus'!E24</f>
        <v>0</v>
      </c>
      <c r="G24" s="8">
        <v>3</v>
      </c>
      <c r="H24" s="7">
        <f>COUNTIF('Création Personnage'!$C$14:$F$14,'Calculs bonus malus'!G1)*'Calculs bonus malus'!G24</f>
        <v>0</v>
      </c>
      <c r="I24" s="8">
        <v>3</v>
      </c>
      <c r="J24" s="7">
        <f>COUNTIF('Création Personnage'!$C$14:$F$14,'Calculs bonus malus'!I1)*'Calculs bonus malus'!I24</f>
        <v>0</v>
      </c>
      <c r="K24" s="8">
        <v>3</v>
      </c>
      <c r="L24" s="7">
        <f>COUNTIF('Création Personnage'!$C$14:$F$14,'Calculs bonus malus'!K1)*'Calculs bonus malus'!K24</f>
        <v>0</v>
      </c>
      <c r="M24" s="8">
        <v>3</v>
      </c>
      <c r="N24" s="7">
        <f>COUNTIF('Création Personnage'!$C$14:$F$14,'Calculs bonus malus'!M1)*'Calculs bonus malus'!M24</f>
        <v>0</v>
      </c>
    </row>
    <row r="25" spans="1:114" x14ac:dyDescent="0.2">
      <c r="A25" s="275"/>
      <c r="B25" s="52" t="s">
        <v>251</v>
      </c>
      <c r="C25" s="8">
        <v>2</v>
      </c>
      <c r="D25" s="7">
        <f>COUNTIF('Création Personnage'!$G$14,'Calculs bonus malus'!C1)*'Calculs bonus malus'!C25</f>
        <v>0</v>
      </c>
      <c r="E25" s="8">
        <v>2</v>
      </c>
      <c r="F25" s="7">
        <f>COUNTIF('Création Personnage'!$G$14,'Calculs bonus malus'!E1)*'Calculs bonus malus'!E25</f>
        <v>0</v>
      </c>
      <c r="G25" s="8">
        <v>2</v>
      </c>
      <c r="H25" s="7">
        <f>COUNTIF('Création Personnage'!$G$14,'Calculs bonus malus'!G1)*'Calculs bonus malus'!G25</f>
        <v>0</v>
      </c>
      <c r="I25" s="8">
        <v>2</v>
      </c>
      <c r="J25" s="7">
        <f>COUNTIF('Création Personnage'!$G$14,'Calculs bonus malus'!I1)*'Calculs bonus malus'!I25</f>
        <v>0</v>
      </c>
      <c r="K25" s="8">
        <v>2</v>
      </c>
      <c r="L25" s="7">
        <f>COUNTIF('Création Personnage'!$G$14,'Calculs bonus malus'!K1)*'Calculs bonus malus'!K25</f>
        <v>0</v>
      </c>
      <c r="M25" s="8">
        <v>2</v>
      </c>
      <c r="N25" s="7">
        <f>COUNTIF('Création Personnage'!$G$14,'Calculs bonus malus'!M1)*'Calculs bonus malus'!M25</f>
        <v>0</v>
      </c>
    </row>
    <row r="26" spans="1:114" x14ac:dyDescent="0.2">
      <c r="A26" s="51"/>
      <c r="B26" s="7"/>
      <c r="C26" s="8"/>
      <c r="D26" s="7"/>
      <c r="E26" s="7"/>
      <c r="F26" s="7"/>
      <c r="G26" s="7"/>
      <c r="H26" s="7"/>
      <c r="I26" s="7"/>
      <c r="J26" s="7"/>
      <c r="K26" s="7"/>
      <c r="L26" s="7"/>
      <c r="M26" s="7"/>
      <c r="N26" s="7"/>
    </row>
    <row r="27" spans="1:114" x14ac:dyDescent="0.2">
      <c r="B27" s="7"/>
      <c r="C27" s="7"/>
      <c r="D27" s="7"/>
      <c r="E27" s="7"/>
      <c r="F27" s="7"/>
      <c r="G27" s="7"/>
      <c r="H27" s="7"/>
      <c r="I27" s="7"/>
      <c r="J27" s="7"/>
      <c r="K27" s="7"/>
      <c r="L27" s="7"/>
      <c r="M27" s="7"/>
      <c r="N27" s="7"/>
    </row>
    <row r="28" spans="1:114" x14ac:dyDescent="0.2">
      <c r="B28" s="7"/>
      <c r="C28" s="7"/>
      <c r="D28" s="7"/>
      <c r="E28" s="7"/>
      <c r="F28" s="7"/>
      <c r="G28" s="7"/>
      <c r="H28" s="7"/>
      <c r="I28" s="7"/>
      <c r="J28" s="7"/>
      <c r="K28" s="7"/>
      <c r="L28" s="7"/>
      <c r="M28" s="7"/>
      <c r="N28" s="7"/>
    </row>
    <row r="30" spans="1:114" x14ac:dyDescent="0.2">
      <c r="B30" s="2" t="s">
        <v>97</v>
      </c>
      <c r="C30" s="2"/>
      <c r="D30" s="2">
        <f>SUM(D3:D28)</f>
        <v>0</v>
      </c>
      <c r="E30" s="2"/>
      <c r="F30" s="2">
        <f>SUM(F3:F28)</f>
        <v>0</v>
      </c>
      <c r="G30" s="2"/>
      <c r="H30" s="2">
        <f>SUM(H3:H28)</f>
        <v>0</v>
      </c>
      <c r="I30" s="2"/>
      <c r="J30" s="2">
        <f>SUM(J3:J28)</f>
        <v>0</v>
      </c>
      <c r="K30" s="2"/>
      <c r="L30" s="2">
        <f>SUM(L3:L28)</f>
        <v>0</v>
      </c>
      <c r="M30" s="2"/>
      <c r="N30" s="2">
        <f>SUM(N3:N28)</f>
        <v>0</v>
      </c>
    </row>
    <row r="32" spans="1:114" x14ac:dyDescent="0.2">
      <c r="C32" s="271" t="s">
        <v>0</v>
      </c>
      <c r="D32" s="271"/>
      <c r="E32" s="271"/>
      <c r="F32" s="271"/>
      <c r="G32" s="271"/>
      <c r="H32" s="271"/>
      <c r="I32" s="271"/>
      <c r="J32" s="271"/>
      <c r="K32" s="271"/>
      <c r="L32" s="271"/>
      <c r="M32" s="271"/>
      <c r="N32" s="271"/>
      <c r="O32" s="271"/>
      <c r="P32" s="271"/>
      <c r="Q32" s="271"/>
      <c r="R32" s="271"/>
      <c r="S32" s="271"/>
      <c r="T32" s="271"/>
      <c r="U32" s="271"/>
      <c r="V32" s="271"/>
      <c r="W32" s="271" t="s">
        <v>126</v>
      </c>
      <c r="X32" s="271"/>
      <c r="Y32" s="271"/>
      <c r="Z32" s="271"/>
      <c r="AA32" s="271"/>
      <c r="AB32" s="271"/>
      <c r="AC32" s="271"/>
      <c r="AD32" s="271"/>
      <c r="AE32" s="271"/>
      <c r="AF32" s="271"/>
      <c r="AG32" s="271"/>
      <c r="AH32" s="271"/>
      <c r="AI32" s="271"/>
      <c r="AJ32" s="271"/>
      <c r="AK32" s="271"/>
      <c r="AL32" s="271"/>
      <c r="AM32" s="271" t="s">
        <v>181</v>
      </c>
      <c r="AN32" s="271"/>
      <c r="AO32" s="271"/>
      <c r="AP32" s="271"/>
      <c r="AQ32" s="271"/>
      <c r="AR32" s="271"/>
      <c r="AS32" s="271"/>
      <c r="AT32" s="271"/>
      <c r="AU32" s="271"/>
      <c r="AV32" s="271"/>
      <c r="AW32" s="271"/>
      <c r="AX32" s="271"/>
      <c r="AY32" s="271"/>
      <c r="AZ32" s="271"/>
      <c r="BA32" s="271"/>
      <c r="BB32" s="271"/>
      <c r="BC32" s="271" t="s">
        <v>182</v>
      </c>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t="s">
        <v>183</v>
      </c>
      <c r="CD32" s="271"/>
      <c r="CE32" s="271"/>
      <c r="CF32" s="271"/>
      <c r="CG32" s="271"/>
      <c r="CH32" s="271"/>
      <c r="CI32" s="271"/>
      <c r="CJ32" s="271"/>
      <c r="CK32" s="271"/>
      <c r="CL32" s="271"/>
      <c r="CM32" s="271"/>
      <c r="CN32" s="271"/>
      <c r="CO32" s="271"/>
      <c r="CP32" s="271"/>
      <c r="CQ32" s="271"/>
      <c r="CR32" s="271"/>
      <c r="CS32" s="271"/>
      <c r="CT32" s="271"/>
      <c r="CU32" s="271" t="s">
        <v>184</v>
      </c>
      <c r="CV32" s="271"/>
      <c r="CW32" s="271"/>
      <c r="CX32" s="271"/>
      <c r="CY32" s="271"/>
      <c r="CZ32" s="271"/>
      <c r="DA32" s="271"/>
      <c r="DB32" s="271"/>
      <c r="DC32" s="271"/>
      <c r="DD32" s="271"/>
      <c r="DE32" s="271"/>
      <c r="DF32" s="271"/>
      <c r="DG32" s="271"/>
      <c r="DH32" s="271"/>
      <c r="DI32" s="271"/>
      <c r="DJ32" s="271"/>
    </row>
    <row r="33" spans="1:114" x14ac:dyDescent="0.2">
      <c r="B33" s="1" t="s">
        <v>88</v>
      </c>
      <c r="C33" s="262" t="s">
        <v>89</v>
      </c>
      <c r="D33" s="262"/>
      <c r="E33" s="269" t="s">
        <v>90</v>
      </c>
      <c r="F33" s="269"/>
      <c r="G33" s="269" t="s">
        <v>91</v>
      </c>
      <c r="H33" s="269"/>
      <c r="I33" s="269" t="s">
        <v>133</v>
      </c>
      <c r="J33" s="269"/>
      <c r="K33" s="262" t="s">
        <v>131</v>
      </c>
      <c r="L33" s="262"/>
      <c r="M33" s="262" t="s">
        <v>132</v>
      </c>
      <c r="N33" s="262"/>
      <c r="O33" s="269" t="s">
        <v>134</v>
      </c>
      <c r="P33" s="269"/>
      <c r="Q33" s="269" t="s">
        <v>135</v>
      </c>
      <c r="R33" s="269"/>
      <c r="S33" s="269" t="s">
        <v>136</v>
      </c>
      <c r="T33" s="269"/>
      <c r="U33" s="262" t="s">
        <v>118</v>
      </c>
      <c r="V33" s="262"/>
      <c r="W33" s="269" t="s">
        <v>127</v>
      </c>
      <c r="X33" s="269"/>
      <c r="Y33" s="269" t="s">
        <v>138</v>
      </c>
      <c r="Z33" s="269"/>
      <c r="AA33" s="262" t="s">
        <v>128</v>
      </c>
      <c r="AB33" s="262"/>
      <c r="AC33" s="262" t="s">
        <v>129</v>
      </c>
      <c r="AD33" s="262"/>
      <c r="AE33" s="269" t="s">
        <v>139</v>
      </c>
      <c r="AF33" s="269"/>
      <c r="AG33" s="262" t="s">
        <v>140</v>
      </c>
      <c r="AH33" s="262"/>
      <c r="AI33" s="262" t="s">
        <v>141</v>
      </c>
      <c r="AJ33" s="262"/>
      <c r="AK33" s="262" t="s">
        <v>142</v>
      </c>
      <c r="AL33" s="262"/>
      <c r="AM33" s="262" t="s">
        <v>143</v>
      </c>
      <c r="AN33" s="262"/>
      <c r="AO33" s="262" t="s">
        <v>144</v>
      </c>
      <c r="AP33" s="262"/>
      <c r="AQ33" s="262" t="s">
        <v>145</v>
      </c>
      <c r="AR33" s="262"/>
      <c r="AS33" s="262" t="s">
        <v>146</v>
      </c>
      <c r="AT33" s="262"/>
      <c r="AU33" s="262" t="s">
        <v>147</v>
      </c>
      <c r="AV33" s="262"/>
      <c r="AW33" s="262" t="s">
        <v>148</v>
      </c>
      <c r="AX33" s="262"/>
      <c r="AY33" s="262" t="s">
        <v>149</v>
      </c>
      <c r="AZ33" s="262"/>
      <c r="BA33" s="262" t="s">
        <v>150</v>
      </c>
      <c r="BB33" s="262"/>
      <c r="BC33" s="262" t="s">
        <v>151</v>
      </c>
      <c r="BD33" s="262"/>
      <c r="BE33" s="38" t="s">
        <v>152</v>
      </c>
      <c r="BF33" s="38"/>
      <c r="BG33" s="262" t="s">
        <v>153</v>
      </c>
      <c r="BH33" s="262"/>
      <c r="BI33" s="262" t="s">
        <v>154</v>
      </c>
      <c r="BJ33" s="262"/>
      <c r="BK33" s="262" t="s">
        <v>155</v>
      </c>
      <c r="BL33" s="262"/>
      <c r="BM33" s="262" t="s">
        <v>156</v>
      </c>
      <c r="BN33" s="262"/>
      <c r="BO33" s="262" t="s">
        <v>157</v>
      </c>
      <c r="BP33" s="262"/>
      <c r="BQ33" s="262" t="s">
        <v>158</v>
      </c>
      <c r="BR33" s="262"/>
      <c r="BS33" s="262" t="s">
        <v>159</v>
      </c>
      <c r="BT33" s="262"/>
      <c r="BU33" s="262" t="s">
        <v>160</v>
      </c>
      <c r="BV33" s="262"/>
      <c r="BW33" s="262" t="s">
        <v>161</v>
      </c>
      <c r="BX33" s="262"/>
      <c r="BY33" s="262" t="s">
        <v>162</v>
      </c>
      <c r="BZ33" s="262"/>
      <c r="CA33" s="262" t="s">
        <v>163</v>
      </c>
      <c r="CB33" s="262"/>
      <c r="CC33" s="262" t="s">
        <v>164</v>
      </c>
      <c r="CD33" s="262"/>
      <c r="CE33" s="262" t="s">
        <v>165</v>
      </c>
      <c r="CF33" s="262"/>
      <c r="CG33" s="262" t="s">
        <v>166</v>
      </c>
      <c r="CH33" s="262"/>
      <c r="CI33" s="262" t="s">
        <v>167</v>
      </c>
      <c r="CJ33" s="262"/>
      <c r="CK33" s="262" t="s">
        <v>168</v>
      </c>
      <c r="CL33" s="262"/>
      <c r="CM33" s="262" t="s">
        <v>169</v>
      </c>
      <c r="CN33" s="262"/>
      <c r="CO33" s="262" t="s">
        <v>170</v>
      </c>
      <c r="CP33" s="262"/>
      <c r="CQ33" s="262" t="s">
        <v>171</v>
      </c>
      <c r="CR33" s="262"/>
      <c r="CS33" s="269" t="s">
        <v>172</v>
      </c>
      <c r="CT33" s="269"/>
      <c r="CU33" s="262" t="s">
        <v>173</v>
      </c>
      <c r="CV33" s="262"/>
      <c r="CW33" s="269" t="s">
        <v>174</v>
      </c>
      <c r="CX33" s="269"/>
      <c r="CY33" s="269" t="s">
        <v>175</v>
      </c>
      <c r="CZ33" s="269"/>
      <c r="DA33" s="262" t="s">
        <v>176</v>
      </c>
      <c r="DB33" s="262"/>
      <c r="DC33" s="262" t="s">
        <v>177</v>
      </c>
      <c r="DD33" s="262"/>
      <c r="DE33" s="269" t="s">
        <v>178</v>
      </c>
      <c r="DF33" s="269"/>
      <c r="DG33" s="262" t="s">
        <v>179</v>
      </c>
      <c r="DH33" s="262"/>
      <c r="DI33" s="262" t="s">
        <v>180</v>
      </c>
      <c r="DJ33" s="262"/>
    </row>
    <row r="34" spans="1:114" x14ac:dyDescent="0.2">
      <c r="B34" s="1"/>
      <c r="C34" s="1" t="s">
        <v>95</v>
      </c>
      <c r="D34" s="1" t="s">
        <v>96</v>
      </c>
      <c r="E34" s="1" t="s">
        <v>95</v>
      </c>
      <c r="F34" s="1" t="s">
        <v>96</v>
      </c>
      <c r="G34" s="1" t="s">
        <v>95</v>
      </c>
      <c r="H34" s="1" t="s">
        <v>96</v>
      </c>
      <c r="I34" s="1" t="s">
        <v>95</v>
      </c>
      <c r="J34" s="1" t="s">
        <v>96</v>
      </c>
      <c r="K34" s="1" t="s">
        <v>95</v>
      </c>
      <c r="L34" s="1" t="s">
        <v>96</v>
      </c>
      <c r="M34" s="1" t="s">
        <v>95</v>
      </c>
      <c r="N34" s="1" t="s">
        <v>96</v>
      </c>
      <c r="O34" s="1" t="s">
        <v>95</v>
      </c>
      <c r="P34" s="1" t="s">
        <v>96</v>
      </c>
      <c r="Q34" s="1" t="s">
        <v>95</v>
      </c>
      <c r="R34" s="1" t="s">
        <v>96</v>
      </c>
      <c r="S34" s="1" t="s">
        <v>95</v>
      </c>
      <c r="T34" s="1" t="s">
        <v>96</v>
      </c>
      <c r="U34" s="1" t="s">
        <v>95</v>
      </c>
      <c r="V34" s="1" t="s">
        <v>96</v>
      </c>
      <c r="W34" s="1" t="s">
        <v>95</v>
      </c>
      <c r="X34" s="1" t="s">
        <v>96</v>
      </c>
      <c r="Y34" s="1" t="s">
        <v>95</v>
      </c>
      <c r="Z34" s="1" t="s">
        <v>96</v>
      </c>
      <c r="AA34" s="1" t="s">
        <v>95</v>
      </c>
      <c r="AB34" s="1" t="s">
        <v>96</v>
      </c>
      <c r="AC34" s="1" t="s">
        <v>95</v>
      </c>
      <c r="AD34" s="1" t="s">
        <v>96</v>
      </c>
      <c r="AE34" s="1" t="s">
        <v>95</v>
      </c>
      <c r="AF34" s="1" t="s">
        <v>96</v>
      </c>
      <c r="AG34" s="1" t="s">
        <v>95</v>
      </c>
      <c r="AH34" s="1" t="s">
        <v>96</v>
      </c>
      <c r="AI34" s="1" t="s">
        <v>95</v>
      </c>
      <c r="AJ34" s="1" t="s">
        <v>96</v>
      </c>
      <c r="AK34" s="1" t="s">
        <v>95</v>
      </c>
      <c r="AL34" s="1" t="s">
        <v>96</v>
      </c>
      <c r="AM34" s="1" t="s">
        <v>95</v>
      </c>
      <c r="AN34" s="1" t="s">
        <v>96</v>
      </c>
      <c r="AO34" s="1" t="s">
        <v>95</v>
      </c>
      <c r="AP34" s="1" t="s">
        <v>96</v>
      </c>
      <c r="AQ34" s="1" t="s">
        <v>95</v>
      </c>
      <c r="AR34" s="1" t="s">
        <v>96</v>
      </c>
      <c r="AS34" s="1" t="s">
        <v>95</v>
      </c>
      <c r="AT34" s="1" t="s">
        <v>96</v>
      </c>
      <c r="AU34" s="1" t="s">
        <v>95</v>
      </c>
      <c r="AV34" s="1" t="s">
        <v>96</v>
      </c>
      <c r="AW34" s="1" t="s">
        <v>95</v>
      </c>
      <c r="AX34" s="1" t="s">
        <v>96</v>
      </c>
      <c r="AY34" s="1" t="s">
        <v>95</v>
      </c>
      <c r="AZ34" s="1" t="s">
        <v>96</v>
      </c>
      <c r="BA34" s="1" t="s">
        <v>95</v>
      </c>
      <c r="BB34" s="1" t="s">
        <v>96</v>
      </c>
      <c r="BC34" s="1" t="s">
        <v>95</v>
      </c>
      <c r="BD34" s="1" t="s">
        <v>96</v>
      </c>
      <c r="BE34" s="1" t="s">
        <v>95</v>
      </c>
      <c r="BF34" s="1" t="s">
        <v>96</v>
      </c>
      <c r="BG34" s="1" t="s">
        <v>95</v>
      </c>
      <c r="BH34" s="1" t="s">
        <v>96</v>
      </c>
      <c r="BI34" s="1" t="s">
        <v>95</v>
      </c>
      <c r="BJ34" s="1" t="s">
        <v>96</v>
      </c>
      <c r="BK34" s="1" t="s">
        <v>95</v>
      </c>
      <c r="BL34" s="1" t="s">
        <v>96</v>
      </c>
      <c r="BM34" s="1" t="s">
        <v>95</v>
      </c>
      <c r="BN34" s="1" t="s">
        <v>96</v>
      </c>
      <c r="BO34" s="1" t="s">
        <v>95</v>
      </c>
      <c r="BP34" s="1" t="s">
        <v>96</v>
      </c>
      <c r="BQ34" s="1" t="s">
        <v>95</v>
      </c>
      <c r="BR34" s="1" t="s">
        <v>96</v>
      </c>
      <c r="BS34" s="1" t="s">
        <v>95</v>
      </c>
      <c r="BT34" s="1" t="s">
        <v>96</v>
      </c>
      <c r="BU34" s="1" t="s">
        <v>95</v>
      </c>
      <c r="BV34" s="1" t="s">
        <v>96</v>
      </c>
      <c r="BW34" s="1" t="s">
        <v>95</v>
      </c>
      <c r="BX34" s="1" t="s">
        <v>96</v>
      </c>
      <c r="BY34" s="1" t="s">
        <v>95</v>
      </c>
      <c r="BZ34" s="1" t="s">
        <v>96</v>
      </c>
      <c r="CA34" s="1" t="s">
        <v>95</v>
      </c>
      <c r="CB34" s="1" t="s">
        <v>96</v>
      </c>
      <c r="CC34" s="1" t="s">
        <v>95</v>
      </c>
      <c r="CD34" s="1" t="s">
        <v>96</v>
      </c>
      <c r="CE34" s="1" t="s">
        <v>95</v>
      </c>
      <c r="CF34" s="1" t="s">
        <v>96</v>
      </c>
      <c r="CG34" s="1" t="s">
        <v>95</v>
      </c>
      <c r="CH34" s="1" t="s">
        <v>96</v>
      </c>
      <c r="CI34" s="1" t="s">
        <v>95</v>
      </c>
      <c r="CJ34" s="1" t="s">
        <v>96</v>
      </c>
      <c r="CK34" s="1" t="s">
        <v>95</v>
      </c>
      <c r="CL34" s="1" t="s">
        <v>96</v>
      </c>
      <c r="CM34" s="1" t="s">
        <v>95</v>
      </c>
      <c r="CN34" s="1" t="s">
        <v>96</v>
      </c>
      <c r="CO34" s="1" t="s">
        <v>95</v>
      </c>
      <c r="CP34" s="1" t="s">
        <v>96</v>
      </c>
      <c r="CQ34" s="1" t="s">
        <v>95</v>
      </c>
      <c r="CR34" s="1" t="s">
        <v>96</v>
      </c>
      <c r="CS34" s="1" t="s">
        <v>95</v>
      </c>
      <c r="CT34" s="1" t="s">
        <v>96</v>
      </c>
      <c r="CU34" s="1" t="s">
        <v>95</v>
      </c>
      <c r="CV34" s="1" t="s">
        <v>96</v>
      </c>
      <c r="CW34" s="1" t="s">
        <v>95</v>
      </c>
      <c r="CX34" s="1" t="s">
        <v>96</v>
      </c>
      <c r="CY34" s="1" t="s">
        <v>95</v>
      </c>
      <c r="CZ34" s="1" t="s">
        <v>96</v>
      </c>
      <c r="DA34" s="1" t="s">
        <v>95</v>
      </c>
      <c r="DB34" s="1" t="s">
        <v>96</v>
      </c>
      <c r="DC34" s="1" t="s">
        <v>95</v>
      </c>
      <c r="DD34" s="1" t="s">
        <v>96</v>
      </c>
      <c r="DE34" s="1" t="s">
        <v>95</v>
      </c>
      <c r="DF34" s="1" t="s">
        <v>96</v>
      </c>
      <c r="DG34" s="1" t="s">
        <v>95</v>
      </c>
      <c r="DH34" s="1" t="s">
        <v>96</v>
      </c>
      <c r="DI34" s="1" t="s">
        <v>95</v>
      </c>
      <c r="DJ34" s="1" t="s">
        <v>96</v>
      </c>
    </row>
    <row r="35" spans="1:114" x14ac:dyDescent="0.2">
      <c r="A35" s="257" t="s">
        <v>99</v>
      </c>
      <c r="B35" t="str">
        <f>Params!A67</f>
        <v>Serf</v>
      </c>
      <c r="D35" s="7">
        <f>COUNTIF('Création Personnage'!$D$7,'Calculs bonus malus'!$B35)*'Calculs bonus malus'!C35</f>
        <v>0</v>
      </c>
      <c r="F35" s="7">
        <f>COUNTIF('Création Personnage'!$D$7,'Calculs bonus malus'!$B35)*'Calculs bonus malus'!E35</f>
        <v>0</v>
      </c>
      <c r="H35" s="7">
        <f>COUNTIF('Création Personnage'!$D$7,'Calculs bonus malus'!$B35)*'Calculs bonus malus'!G35</f>
        <v>0</v>
      </c>
      <c r="J35" s="7">
        <f>COUNTIF('Création Personnage'!$D$7,'Calculs bonus malus'!$B35)*'Calculs bonus malus'!I35</f>
        <v>0</v>
      </c>
      <c r="K35">
        <v>3</v>
      </c>
      <c r="L35" s="7">
        <f>COUNTIF('Création Personnage'!$D$7,'Calculs bonus malus'!$B35)*'Calculs bonus malus'!K35</f>
        <v>0</v>
      </c>
      <c r="N35" s="7">
        <f>COUNTIF('Création Personnage'!$D$7,'Calculs bonus malus'!$B35)*'Calculs bonus malus'!M35</f>
        <v>0</v>
      </c>
      <c r="P35" s="7">
        <f>COUNTIF('Création Personnage'!$D$7,'Calculs bonus malus'!$B35)*'Calculs bonus malus'!O35</f>
        <v>0</v>
      </c>
      <c r="R35" s="7">
        <f>COUNTIF('Création Personnage'!$D$7,'Calculs bonus malus'!$B35)*'Calculs bonus malus'!Q35</f>
        <v>0</v>
      </c>
      <c r="T35" s="7">
        <f>COUNTIF('Création Personnage'!$D$7,'Calculs bonus malus'!$B35)*'Calculs bonus malus'!S35</f>
        <v>0</v>
      </c>
      <c r="V35" s="7">
        <f>COUNTIF('Création Personnage'!$D$7,'Calculs bonus malus'!$B35)*'Calculs bonus malus'!U35</f>
        <v>0</v>
      </c>
      <c r="X35" s="7">
        <f>COUNTIF('Création Personnage'!$D$7,'Calculs bonus malus'!$B35)*'Calculs bonus malus'!W35</f>
        <v>0</v>
      </c>
      <c r="Z35" s="7">
        <f>COUNTIF('Création Personnage'!$D$7,'Calculs bonus malus'!$B35)*'Calculs bonus malus'!Y35</f>
        <v>0</v>
      </c>
      <c r="AB35" s="7">
        <f>COUNTIF('Création Personnage'!$D$7,'Calculs bonus malus'!$B35)*'Calculs bonus malus'!AA35</f>
        <v>0</v>
      </c>
      <c r="AD35" s="7">
        <f>COUNTIF('Création Personnage'!$D$7,'Calculs bonus malus'!$B35)*'Calculs bonus malus'!AC35</f>
        <v>0</v>
      </c>
      <c r="AF35" s="7">
        <f>COUNTIF('Création Personnage'!$D$7,'Calculs bonus malus'!$B35)*'Calculs bonus malus'!AE35</f>
        <v>0</v>
      </c>
      <c r="AH35" s="7">
        <f>COUNTIF('Création Personnage'!$D$7,'Calculs bonus malus'!$B35)*'Calculs bonus malus'!AG35</f>
        <v>0</v>
      </c>
      <c r="AJ35" s="7">
        <f>COUNTIF('Création Personnage'!$D$7,'Calculs bonus malus'!$B35)*'Calculs bonus malus'!AI35</f>
        <v>0</v>
      </c>
      <c r="AL35" s="7">
        <f>COUNTIF('Création Personnage'!$D$7,'Calculs bonus malus'!$B35)*'Calculs bonus malus'!AK35</f>
        <v>0</v>
      </c>
      <c r="AN35" s="7">
        <f>COUNTIF('Création Personnage'!$D$7,'Calculs bonus malus'!$B35)*'Calculs bonus malus'!AM35</f>
        <v>0</v>
      </c>
      <c r="AP35" s="7">
        <f>COUNTIF('Création Personnage'!$D$7,'Calculs bonus malus'!$B35)*'Calculs bonus malus'!AO35</f>
        <v>0</v>
      </c>
      <c r="AR35" s="7">
        <f>COUNTIF('Création Personnage'!$D$7,'Calculs bonus malus'!$B35)*'Calculs bonus malus'!AQ35</f>
        <v>0</v>
      </c>
      <c r="AT35" s="7">
        <f>COUNTIF('Création Personnage'!$D$7,'Calculs bonus malus'!$B35)*'Calculs bonus malus'!AS35</f>
        <v>0</v>
      </c>
      <c r="AV35" s="7">
        <f>COUNTIF('Création Personnage'!$D$7,'Calculs bonus malus'!$B35)*'Calculs bonus malus'!AU35</f>
        <v>0</v>
      </c>
      <c r="AX35" s="7">
        <f>COUNTIF('Création Personnage'!$D$7,'Calculs bonus malus'!$B35)*'Calculs bonus malus'!AW35</f>
        <v>0</v>
      </c>
      <c r="AZ35" s="7">
        <f>COUNTIF('Création Personnage'!$D$7,'Calculs bonus malus'!$B35)*'Calculs bonus malus'!AY35</f>
        <v>0</v>
      </c>
      <c r="BB35" s="7">
        <f>COUNTIF('Création Personnage'!$D$7,'Calculs bonus malus'!$B35)*'Calculs bonus malus'!BA35</f>
        <v>0</v>
      </c>
      <c r="BD35" s="7">
        <f>COUNTIF('Création Personnage'!$D$7,'Calculs bonus malus'!$B35)*'Calculs bonus malus'!BC35</f>
        <v>0</v>
      </c>
      <c r="BF35" s="7">
        <f>COUNTIF('Création Personnage'!$D$7,'Calculs bonus malus'!$B35)*'Calculs bonus malus'!BE35</f>
        <v>0</v>
      </c>
      <c r="BH35" s="7">
        <f>COUNTIF('Création Personnage'!$D$7,'Calculs bonus malus'!$B35)*'Calculs bonus malus'!BG35</f>
        <v>0</v>
      </c>
      <c r="BJ35" s="7">
        <f>COUNTIF('Création Personnage'!$D$7,'Calculs bonus malus'!$B35)*'Calculs bonus malus'!BI35</f>
        <v>0</v>
      </c>
      <c r="BL35" s="7">
        <f>COUNTIF('Création Personnage'!$D$7,'Calculs bonus malus'!$B35)*'Calculs bonus malus'!BK35</f>
        <v>0</v>
      </c>
      <c r="BN35" s="7">
        <f>COUNTIF('Création Personnage'!$D$7,'Calculs bonus malus'!$B35)*'Calculs bonus malus'!BM35</f>
        <v>0</v>
      </c>
      <c r="BP35" s="7">
        <f>COUNTIF('Création Personnage'!$D$7,'Calculs bonus malus'!$B35)*'Calculs bonus malus'!BO35</f>
        <v>0</v>
      </c>
      <c r="BR35" s="7">
        <f>COUNTIF('Création Personnage'!$D$7,'Calculs bonus malus'!$B35)*'Calculs bonus malus'!BQ35</f>
        <v>0</v>
      </c>
      <c r="BT35" s="7">
        <f>COUNTIF('Création Personnage'!$D$7,'Calculs bonus malus'!$B35)*'Calculs bonus malus'!BS35</f>
        <v>0</v>
      </c>
      <c r="BV35" s="7">
        <f>COUNTIF('Création Personnage'!$D$7,'Calculs bonus malus'!$B35)*'Calculs bonus malus'!BU35</f>
        <v>0</v>
      </c>
      <c r="BX35" s="7">
        <f>COUNTIF('Création Personnage'!$D$7,'Calculs bonus malus'!$B35)*'Calculs bonus malus'!BW35</f>
        <v>0</v>
      </c>
      <c r="BZ35" s="7">
        <f>COUNTIF('Création Personnage'!$D$7,'Calculs bonus malus'!$B35)*'Calculs bonus malus'!BY35</f>
        <v>0</v>
      </c>
      <c r="CB35" s="7">
        <f>COUNTIF('Création Personnage'!$D$7,'Calculs bonus malus'!$B35)*'Calculs bonus malus'!CA35</f>
        <v>0</v>
      </c>
      <c r="CD35" s="7">
        <f>COUNTIF('Création Personnage'!$D$7,'Calculs bonus malus'!$B35)*'Calculs bonus malus'!CC35</f>
        <v>0</v>
      </c>
      <c r="CF35" s="7">
        <f>COUNTIF('Création Personnage'!$D$7,'Calculs bonus malus'!$B35)*'Calculs bonus malus'!CE35</f>
        <v>0</v>
      </c>
      <c r="CH35" s="7">
        <f>COUNTIF('Création Personnage'!$D$7,'Calculs bonus malus'!$B35)*'Calculs bonus malus'!CG35</f>
        <v>0</v>
      </c>
      <c r="CJ35" s="7">
        <f>COUNTIF('Création Personnage'!$D$7,'Calculs bonus malus'!$B35)*'Calculs bonus malus'!CI35</f>
        <v>0</v>
      </c>
      <c r="CL35" s="7">
        <f>COUNTIF('Création Personnage'!$D$7,'Calculs bonus malus'!$B35)*'Calculs bonus malus'!CK35</f>
        <v>0</v>
      </c>
      <c r="CN35" s="7">
        <f>COUNTIF('Création Personnage'!$D$7,'Calculs bonus malus'!$B35)*'Calculs bonus malus'!CM35</f>
        <v>0</v>
      </c>
      <c r="CP35" s="7">
        <f>COUNTIF('Création Personnage'!$D$7,'Calculs bonus malus'!$B35)*'Calculs bonus malus'!CO35</f>
        <v>0</v>
      </c>
      <c r="CR35" s="7">
        <f>COUNTIF('Création Personnage'!$D$7,'Calculs bonus malus'!$B35)*'Calculs bonus malus'!CQ35</f>
        <v>0</v>
      </c>
      <c r="CT35" s="7">
        <f>COUNTIF('Création Personnage'!$D$7,'Calculs bonus malus'!$B35)*'Calculs bonus malus'!CS35</f>
        <v>0</v>
      </c>
      <c r="CV35" s="7">
        <f>COUNTIF('Création Personnage'!$D$7,'Calculs bonus malus'!$B35)*'Calculs bonus malus'!CU35</f>
        <v>0</v>
      </c>
      <c r="CX35" s="7">
        <f>COUNTIF('Création Personnage'!$D$7,'Calculs bonus malus'!$B35)*'Calculs bonus malus'!CW35</f>
        <v>0</v>
      </c>
      <c r="CZ35" s="7">
        <f>COUNTIF('Création Personnage'!$D$7,'Calculs bonus malus'!$B35)*'Calculs bonus malus'!CY35</f>
        <v>0</v>
      </c>
      <c r="DB35" s="7">
        <f>COUNTIF('Création Personnage'!$D$7,'Calculs bonus malus'!$B35)*'Calculs bonus malus'!DA35</f>
        <v>0</v>
      </c>
      <c r="DD35" s="7">
        <f>COUNTIF('Création Personnage'!$D$7,'Calculs bonus malus'!$B35)*'Calculs bonus malus'!DC35</f>
        <v>0</v>
      </c>
      <c r="DF35" s="7">
        <f>COUNTIF('Création Personnage'!$D$7,'Calculs bonus malus'!$B35)*'Calculs bonus malus'!DE35</f>
        <v>0</v>
      </c>
      <c r="DH35" s="7">
        <f>COUNTIF('Création Personnage'!$D$7,'Calculs bonus malus'!$B35)*'Calculs bonus malus'!DG35</f>
        <v>0</v>
      </c>
      <c r="DJ35" s="7">
        <f>COUNTIF('Création Personnage'!$D$7,'Calculs bonus malus'!$B35)*'Calculs bonus malus'!DI35</f>
        <v>0</v>
      </c>
    </row>
    <row r="36" spans="1:114" x14ac:dyDescent="0.2">
      <c r="A36" s="257"/>
      <c r="B36" t="str">
        <f>Params!A68</f>
        <v>Noble</v>
      </c>
      <c r="D36" s="7">
        <f>COUNTIF('Création Personnage'!$D$7,'Calculs bonus malus'!$B36)*'Calculs bonus malus'!C36</f>
        <v>0</v>
      </c>
      <c r="F36" s="7">
        <f>COUNTIF('Création Personnage'!$D$7,'Calculs bonus malus'!$B36)*'Calculs bonus malus'!E36</f>
        <v>0</v>
      </c>
      <c r="H36" s="7">
        <f>COUNTIF('Création Personnage'!$D$7,'Calculs bonus malus'!$B36)*'Calculs bonus malus'!G36</f>
        <v>0</v>
      </c>
      <c r="J36" s="7">
        <f>COUNTIF('Création Personnage'!$D$7,'Calculs bonus malus'!$B36)*'Calculs bonus malus'!I36</f>
        <v>0</v>
      </c>
      <c r="L36" s="7">
        <f>COUNTIF('Création Personnage'!$D$7,'Calculs bonus malus'!$B36)*'Calculs bonus malus'!K36</f>
        <v>0</v>
      </c>
      <c r="N36" s="7">
        <f>COUNTIF('Création Personnage'!$D$7,'Calculs bonus malus'!$B36)*'Calculs bonus malus'!M36</f>
        <v>0</v>
      </c>
      <c r="P36" s="7">
        <f>COUNTIF('Création Personnage'!$D$7,'Calculs bonus malus'!$B36)*'Calculs bonus malus'!O36</f>
        <v>0</v>
      </c>
      <c r="R36" s="7">
        <f>COUNTIF('Création Personnage'!$D$7,'Calculs bonus malus'!$B36)*'Calculs bonus malus'!Q36</f>
        <v>0</v>
      </c>
      <c r="T36" s="7">
        <f>COUNTIF('Création Personnage'!$D$7,'Calculs bonus malus'!$B36)*'Calculs bonus malus'!S36</f>
        <v>0</v>
      </c>
      <c r="V36" s="7">
        <f>COUNTIF('Création Personnage'!$D$7,'Calculs bonus malus'!$B36)*'Calculs bonus malus'!U36</f>
        <v>0</v>
      </c>
      <c r="X36" s="7">
        <f>COUNTIF('Création Personnage'!$D$7,'Calculs bonus malus'!$B36)*'Calculs bonus malus'!W36</f>
        <v>0</v>
      </c>
      <c r="Z36" s="7">
        <f>COUNTIF('Création Personnage'!$D$7,'Calculs bonus malus'!$B36)*'Calculs bonus malus'!Y36</f>
        <v>0</v>
      </c>
      <c r="AB36" s="7">
        <f>COUNTIF('Création Personnage'!$D$7,'Calculs bonus malus'!$B36)*'Calculs bonus malus'!AA36</f>
        <v>0</v>
      </c>
      <c r="AD36" s="7">
        <f>COUNTIF('Création Personnage'!$D$7,'Calculs bonus malus'!$B36)*'Calculs bonus malus'!AC36</f>
        <v>0</v>
      </c>
      <c r="AF36" s="7">
        <f>COUNTIF('Création Personnage'!$D$7,'Calculs bonus malus'!$B36)*'Calculs bonus malus'!AE36</f>
        <v>0</v>
      </c>
      <c r="AH36" s="7">
        <f>COUNTIF('Création Personnage'!$D$7,'Calculs bonus malus'!$B36)*'Calculs bonus malus'!AG36</f>
        <v>0</v>
      </c>
      <c r="AJ36" s="7">
        <f>COUNTIF('Création Personnage'!$D$7,'Calculs bonus malus'!$B36)*'Calculs bonus malus'!AI36</f>
        <v>0</v>
      </c>
      <c r="AL36" s="7">
        <f>COUNTIF('Création Personnage'!$D$7,'Calculs bonus malus'!$B36)*'Calculs bonus malus'!AK36</f>
        <v>0</v>
      </c>
      <c r="AN36" s="7">
        <f>COUNTIF('Création Personnage'!$D$7,'Calculs bonus malus'!$B36)*'Calculs bonus malus'!AM36</f>
        <v>0</v>
      </c>
      <c r="AP36" s="7">
        <f>COUNTIF('Création Personnage'!$D$7,'Calculs bonus malus'!$B36)*'Calculs bonus malus'!AO36</f>
        <v>0</v>
      </c>
      <c r="AR36" s="7">
        <f>COUNTIF('Création Personnage'!$D$7,'Calculs bonus malus'!$B36)*'Calculs bonus malus'!AQ36</f>
        <v>0</v>
      </c>
      <c r="AT36" s="7">
        <f>COUNTIF('Création Personnage'!$D$7,'Calculs bonus malus'!$B36)*'Calculs bonus malus'!AS36</f>
        <v>0</v>
      </c>
      <c r="AV36" s="7">
        <f>COUNTIF('Création Personnage'!$D$7,'Calculs bonus malus'!$B36)*'Calculs bonus malus'!AU36</f>
        <v>0</v>
      </c>
      <c r="AX36" s="7">
        <f>COUNTIF('Création Personnage'!$D$7,'Calculs bonus malus'!$B36)*'Calculs bonus malus'!AW36</f>
        <v>0</v>
      </c>
      <c r="AZ36" s="7">
        <f>COUNTIF('Création Personnage'!$D$7,'Calculs bonus malus'!$B36)*'Calculs bonus malus'!AY36</f>
        <v>0</v>
      </c>
      <c r="BB36" s="7">
        <f>COUNTIF('Création Personnage'!$D$7,'Calculs bonus malus'!$B36)*'Calculs bonus malus'!BA36</f>
        <v>0</v>
      </c>
      <c r="BD36" s="7">
        <f>COUNTIF('Création Personnage'!$D$7,'Calculs bonus malus'!$B36)*'Calculs bonus malus'!BC36</f>
        <v>0</v>
      </c>
      <c r="BF36" s="7">
        <f>COUNTIF('Création Personnage'!$D$7,'Calculs bonus malus'!$B36)*'Calculs bonus malus'!BE36</f>
        <v>0</v>
      </c>
      <c r="BH36" s="7">
        <f>COUNTIF('Création Personnage'!$D$7,'Calculs bonus malus'!$B36)*'Calculs bonus malus'!BG36</f>
        <v>0</v>
      </c>
      <c r="BJ36" s="7">
        <f>COUNTIF('Création Personnage'!$D$7,'Calculs bonus malus'!$B36)*'Calculs bonus malus'!BI36</f>
        <v>0</v>
      </c>
      <c r="BL36" s="7">
        <f>COUNTIF('Création Personnage'!$D$7,'Calculs bonus malus'!$B36)*'Calculs bonus malus'!BK36</f>
        <v>0</v>
      </c>
      <c r="BN36" s="7">
        <f>COUNTIF('Création Personnage'!$D$7,'Calculs bonus malus'!$B36)*'Calculs bonus malus'!BM36</f>
        <v>0</v>
      </c>
      <c r="BP36" s="7">
        <f>COUNTIF('Création Personnage'!$D$7,'Calculs bonus malus'!$B36)*'Calculs bonus malus'!BO36</f>
        <v>0</v>
      </c>
      <c r="BR36" s="7">
        <f>COUNTIF('Création Personnage'!$D$7,'Calculs bonus malus'!$B36)*'Calculs bonus malus'!BQ36</f>
        <v>0</v>
      </c>
      <c r="BT36" s="7">
        <f>COUNTIF('Création Personnage'!$D$7,'Calculs bonus malus'!$B36)*'Calculs bonus malus'!BS36</f>
        <v>0</v>
      </c>
      <c r="BV36" s="7">
        <f>COUNTIF('Création Personnage'!$D$7,'Calculs bonus malus'!$B36)*'Calculs bonus malus'!BU36</f>
        <v>0</v>
      </c>
      <c r="BX36" s="7">
        <f>COUNTIF('Création Personnage'!$D$7,'Calculs bonus malus'!$B36)*'Calculs bonus malus'!BW36</f>
        <v>0</v>
      </c>
      <c r="BZ36" s="7">
        <f>COUNTIF('Création Personnage'!$D$7,'Calculs bonus malus'!$B36)*'Calculs bonus malus'!BY36</f>
        <v>0</v>
      </c>
      <c r="CB36" s="7">
        <f>COUNTIF('Création Personnage'!$D$7,'Calculs bonus malus'!$B36)*'Calculs bonus malus'!CA36</f>
        <v>0</v>
      </c>
      <c r="CD36" s="7">
        <f>COUNTIF('Création Personnage'!$D$7,'Calculs bonus malus'!$B36)*'Calculs bonus malus'!CC36</f>
        <v>0</v>
      </c>
      <c r="CF36" s="7">
        <f>COUNTIF('Création Personnage'!$D$7,'Calculs bonus malus'!$B36)*'Calculs bonus malus'!CE36</f>
        <v>0</v>
      </c>
      <c r="CH36" s="7">
        <f>COUNTIF('Création Personnage'!$D$7,'Calculs bonus malus'!$B36)*'Calculs bonus malus'!CG36</f>
        <v>0</v>
      </c>
      <c r="CJ36" s="7">
        <f>COUNTIF('Création Personnage'!$D$7,'Calculs bonus malus'!$B36)*'Calculs bonus malus'!CI36</f>
        <v>0</v>
      </c>
      <c r="CL36" s="7">
        <f>COUNTIF('Création Personnage'!$D$7,'Calculs bonus malus'!$B36)*'Calculs bonus malus'!CK36</f>
        <v>0</v>
      </c>
      <c r="CN36" s="7">
        <f>COUNTIF('Création Personnage'!$D$7,'Calculs bonus malus'!$B36)*'Calculs bonus malus'!CM36</f>
        <v>0</v>
      </c>
      <c r="CO36">
        <v>3</v>
      </c>
      <c r="CP36" s="7">
        <f>COUNTIF('Création Personnage'!$D$7,'Calculs bonus malus'!$B36)*'Calculs bonus malus'!CO36</f>
        <v>0</v>
      </c>
      <c r="CR36" s="7">
        <f>COUNTIF('Création Personnage'!$D$7,'Calculs bonus malus'!$B36)*'Calculs bonus malus'!CQ36</f>
        <v>0</v>
      </c>
      <c r="CT36" s="7">
        <f>COUNTIF('Création Personnage'!$D$7,'Calculs bonus malus'!$B36)*'Calculs bonus malus'!CS36</f>
        <v>0</v>
      </c>
      <c r="CV36" s="7">
        <f>COUNTIF('Création Personnage'!$D$7,'Calculs bonus malus'!$B36)*'Calculs bonus malus'!CU36</f>
        <v>0</v>
      </c>
      <c r="CX36" s="7">
        <f>COUNTIF('Création Personnage'!$D$7,'Calculs bonus malus'!$B36)*'Calculs bonus malus'!CW36</f>
        <v>0</v>
      </c>
      <c r="CZ36" s="7">
        <f>COUNTIF('Création Personnage'!$D$7,'Calculs bonus malus'!$B36)*'Calculs bonus malus'!CY36</f>
        <v>0</v>
      </c>
      <c r="DB36" s="7">
        <f>COUNTIF('Création Personnage'!$D$7,'Calculs bonus malus'!$B36)*'Calculs bonus malus'!DA36</f>
        <v>0</v>
      </c>
      <c r="DD36" s="7">
        <f>COUNTIF('Création Personnage'!$D$7,'Calculs bonus malus'!$B36)*'Calculs bonus malus'!DC36</f>
        <v>0</v>
      </c>
      <c r="DF36" s="7">
        <f>COUNTIF('Création Personnage'!$D$7,'Calculs bonus malus'!$B36)*'Calculs bonus malus'!DE36</f>
        <v>0</v>
      </c>
      <c r="DH36" s="7">
        <f>COUNTIF('Création Personnage'!$D$7,'Calculs bonus malus'!$B36)*'Calculs bonus malus'!DG36</f>
        <v>0</v>
      </c>
      <c r="DJ36" s="7">
        <f>COUNTIF('Création Personnage'!$D$7,'Calculs bonus malus'!$B36)*'Calculs bonus malus'!DI36</f>
        <v>0</v>
      </c>
    </row>
    <row r="37" spans="1:114" x14ac:dyDescent="0.2">
      <c r="A37" s="257"/>
      <c r="B37" t="str">
        <f>Params!A69</f>
        <v>Employé</v>
      </c>
      <c r="D37" s="7">
        <f>COUNTIF('Création Personnage'!$D$7,'Calculs bonus malus'!$B37)*'Calculs bonus malus'!C37</f>
        <v>0</v>
      </c>
      <c r="F37" s="7">
        <f>COUNTIF('Création Personnage'!$D$7,'Calculs bonus malus'!$B37)*'Calculs bonus malus'!E37</f>
        <v>0</v>
      </c>
      <c r="H37" s="7">
        <f>COUNTIF('Création Personnage'!$D$7,'Calculs bonus malus'!$B37)*'Calculs bonus malus'!G37</f>
        <v>0</v>
      </c>
      <c r="J37" s="7">
        <f>COUNTIF('Création Personnage'!$D$7,'Calculs bonus malus'!$B37)*'Calculs bonus malus'!I37</f>
        <v>0</v>
      </c>
      <c r="L37" s="7">
        <f>COUNTIF('Création Personnage'!$D$7,'Calculs bonus malus'!$B37)*'Calculs bonus malus'!K37</f>
        <v>0</v>
      </c>
      <c r="N37" s="7">
        <f>COUNTIF('Création Personnage'!$D$7,'Calculs bonus malus'!$B37)*'Calculs bonus malus'!M37</f>
        <v>0</v>
      </c>
      <c r="P37" s="7">
        <f>COUNTIF('Création Personnage'!$D$7,'Calculs bonus malus'!$B37)*'Calculs bonus malus'!O37</f>
        <v>0</v>
      </c>
      <c r="R37" s="7">
        <f>COUNTIF('Création Personnage'!$D$7,'Calculs bonus malus'!$B37)*'Calculs bonus malus'!Q37</f>
        <v>0</v>
      </c>
      <c r="T37" s="7">
        <f>COUNTIF('Création Personnage'!$D$7,'Calculs bonus malus'!$B37)*'Calculs bonus malus'!S37</f>
        <v>0</v>
      </c>
      <c r="V37" s="7">
        <f>COUNTIF('Création Personnage'!$D$7,'Calculs bonus malus'!$B37)*'Calculs bonus malus'!U37</f>
        <v>0</v>
      </c>
      <c r="X37" s="7">
        <f>COUNTIF('Création Personnage'!$D$7,'Calculs bonus malus'!$B37)*'Calculs bonus malus'!W37</f>
        <v>0</v>
      </c>
      <c r="Z37" s="7">
        <f>COUNTIF('Création Personnage'!$D$7,'Calculs bonus malus'!$B37)*'Calculs bonus malus'!Y37</f>
        <v>0</v>
      </c>
      <c r="AB37" s="7">
        <f>COUNTIF('Création Personnage'!$D$7,'Calculs bonus malus'!$B37)*'Calculs bonus malus'!AA37</f>
        <v>0</v>
      </c>
      <c r="AD37" s="7">
        <f>COUNTIF('Création Personnage'!$D$7,'Calculs bonus malus'!$B37)*'Calculs bonus malus'!AC37</f>
        <v>0</v>
      </c>
      <c r="AF37" s="7">
        <f>COUNTIF('Création Personnage'!$D$7,'Calculs bonus malus'!$B37)*'Calculs bonus malus'!AE37</f>
        <v>0</v>
      </c>
      <c r="AH37" s="7">
        <f>COUNTIF('Création Personnage'!$D$7,'Calculs bonus malus'!$B37)*'Calculs bonus malus'!AG37</f>
        <v>0</v>
      </c>
      <c r="AJ37" s="7">
        <f>COUNTIF('Création Personnage'!$D$7,'Calculs bonus malus'!$B37)*'Calculs bonus malus'!AI37</f>
        <v>0</v>
      </c>
      <c r="AL37" s="7">
        <f>COUNTIF('Création Personnage'!$D$7,'Calculs bonus malus'!$B37)*'Calculs bonus malus'!AK37</f>
        <v>0</v>
      </c>
      <c r="AN37" s="7">
        <f>COUNTIF('Création Personnage'!$D$7,'Calculs bonus malus'!$B37)*'Calculs bonus malus'!AM37</f>
        <v>0</v>
      </c>
      <c r="AP37" s="7">
        <f>COUNTIF('Création Personnage'!$D$7,'Calculs bonus malus'!$B37)*'Calculs bonus malus'!AO37</f>
        <v>0</v>
      </c>
      <c r="AR37" s="7">
        <f>COUNTIF('Création Personnage'!$D$7,'Calculs bonus malus'!$B37)*'Calculs bonus malus'!AQ37</f>
        <v>0</v>
      </c>
      <c r="AT37" s="7">
        <f>COUNTIF('Création Personnage'!$D$7,'Calculs bonus malus'!$B37)*'Calculs bonus malus'!AS37</f>
        <v>0</v>
      </c>
      <c r="AV37" s="7">
        <f>COUNTIF('Création Personnage'!$D$7,'Calculs bonus malus'!$B37)*'Calculs bonus malus'!AU37</f>
        <v>0</v>
      </c>
      <c r="AX37" s="7">
        <f>COUNTIF('Création Personnage'!$D$7,'Calculs bonus malus'!$B37)*'Calculs bonus malus'!AW37</f>
        <v>0</v>
      </c>
      <c r="AZ37" s="7">
        <f>COUNTIF('Création Personnage'!$D$7,'Calculs bonus malus'!$B37)*'Calculs bonus malus'!AY37</f>
        <v>0</v>
      </c>
      <c r="BB37" s="7">
        <f>COUNTIF('Création Personnage'!$D$7,'Calculs bonus malus'!$B37)*'Calculs bonus malus'!BA37</f>
        <v>0</v>
      </c>
      <c r="BD37" s="7">
        <f>COUNTIF('Création Personnage'!$D$7,'Calculs bonus malus'!$B37)*'Calculs bonus malus'!BC37</f>
        <v>0</v>
      </c>
      <c r="BF37" s="7">
        <f>COUNTIF('Création Personnage'!$D$7,'Calculs bonus malus'!$B37)*'Calculs bonus malus'!BE37</f>
        <v>0</v>
      </c>
      <c r="BH37" s="7">
        <f>COUNTIF('Création Personnage'!$D$7,'Calculs bonus malus'!$B37)*'Calculs bonus malus'!BG37</f>
        <v>0</v>
      </c>
      <c r="BJ37" s="7">
        <f>COUNTIF('Création Personnage'!$D$7,'Calculs bonus malus'!$B37)*'Calculs bonus malus'!BI37</f>
        <v>0</v>
      </c>
      <c r="BL37" s="7">
        <f>COUNTIF('Création Personnage'!$D$7,'Calculs bonus malus'!$B37)*'Calculs bonus malus'!BK37</f>
        <v>0</v>
      </c>
      <c r="BN37" s="7">
        <f>COUNTIF('Création Personnage'!$D$7,'Calculs bonus malus'!$B37)*'Calculs bonus malus'!BM37</f>
        <v>0</v>
      </c>
      <c r="BP37" s="7">
        <f>COUNTIF('Création Personnage'!$D$7,'Calculs bonus malus'!$B37)*'Calculs bonus malus'!BO37</f>
        <v>0</v>
      </c>
      <c r="BR37" s="7">
        <f>COUNTIF('Création Personnage'!$D$7,'Calculs bonus malus'!$B37)*'Calculs bonus malus'!BQ37</f>
        <v>0</v>
      </c>
      <c r="BT37" s="7">
        <f>COUNTIF('Création Personnage'!$D$7,'Calculs bonus malus'!$B37)*'Calculs bonus malus'!BS37</f>
        <v>0</v>
      </c>
      <c r="BV37" s="7">
        <f>COUNTIF('Création Personnage'!$D$7,'Calculs bonus malus'!$B37)*'Calculs bonus malus'!BU37</f>
        <v>0</v>
      </c>
      <c r="BX37" s="7">
        <f>COUNTIF('Création Personnage'!$D$7,'Calculs bonus malus'!$B37)*'Calculs bonus malus'!BW37</f>
        <v>0</v>
      </c>
      <c r="BZ37" s="7">
        <f>COUNTIF('Création Personnage'!$D$7,'Calculs bonus malus'!$B37)*'Calculs bonus malus'!BY37</f>
        <v>0</v>
      </c>
      <c r="CB37" s="7">
        <f>COUNTIF('Création Personnage'!$D$7,'Calculs bonus malus'!$B37)*'Calculs bonus malus'!CA37</f>
        <v>0</v>
      </c>
      <c r="CD37" s="7">
        <f>COUNTIF('Création Personnage'!$D$7,'Calculs bonus malus'!$B37)*'Calculs bonus malus'!CC37</f>
        <v>0</v>
      </c>
      <c r="CE37">
        <v>3</v>
      </c>
      <c r="CF37" s="7">
        <f>COUNTIF('Création Personnage'!$D$7,'Calculs bonus malus'!$B37)*'Calculs bonus malus'!CE37</f>
        <v>0</v>
      </c>
      <c r="CH37" s="7">
        <f>COUNTIF('Création Personnage'!$D$7,'Calculs bonus malus'!$B37)*'Calculs bonus malus'!CG37</f>
        <v>0</v>
      </c>
      <c r="CJ37" s="7">
        <f>COUNTIF('Création Personnage'!$D$7,'Calculs bonus malus'!$B37)*'Calculs bonus malus'!CI37</f>
        <v>0</v>
      </c>
      <c r="CL37" s="7">
        <f>COUNTIF('Création Personnage'!$D$7,'Calculs bonus malus'!$B37)*'Calculs bonus malus'!CK37</f>
        <v>0</v>
      </c>
      <c r="CN37" s="7">
        <f>COUNTIF('Création Personnage'!$D$7,'Calculs bonus malus'!$B37)*'Calculs bonus malus'!CM37</f>
        <v>0</v>
      </c>
      <c r="CP37" s="7">
        <f>COUNTIF('Création Personnage'!$D$7,'Calculs bonus malus'!$B37)*'Calculs bonus malus'!CO37</f>
        <v>0</v>
      </c>
      <c r="CR37" s="7">
        <f>COUNTIF('Création Personnage'!$D$7,'Calculs bonus malus'!$B37)*'Calculs bonus malus'!CQ37</f>
        <v>0</v>
      </c>
      <c r="CT37" s="7">
        <f>COUNTIF('Création Personnage'!$D$7,'Calculs bonus malus'!$B37)*'Calculs bonus malus'!CS37</f>
        <v>0</v>
      </c>
      <c r="CV37" s="7">
        <f>COUNTIF('Création Personnage'!$D$7,'Calculs bonus malus'!$B37)*'Calculs bonus malus'!CU37</f>
        <v>0</v>
      </c>
      <c r="CX37" s="7">
        <f>COUNTIF('Création Personnage'!$D$7,'Calculs bonus malus'!$B37)*'Calculs bonus malus'!CW37</f>
        <v>0</v>
      </c>
      <c r="CZ37" s="7">
        <f>COUNTIF('Création Personnage'!$D$7,'Calculs bonus malus'!$B37)*'Calculs bonus malus'!CY37</f>
        <v>0</v>
      </c>
      <c r="DB37" s="7">
        <f>COUNTIF('Création Personnage'!$D$7,'Calculs bonus malus'!$B37)*'Calculs bonus malus'!DA37</f>
        <v>0</v>
      </c>
      <c r="DD37" s="7">
        <f>COUNTIF('Création Personnage'!$D$7,'Calculs bonus malus'!$B37)*'Calculs bonus malus'!DC37</f>
        <v>0</v>
      </c>
      <c r="DF37" s="7">
        <f>COUNTIF('Création Personnage'!$D$7,'Calculs bonus malus'!$B37)*'Calculs bonus malus'!DE37</f>
        <v>0</v>
      </c>
      <c r="DH37" s="7">
        <f>COUNTIF('Création Personnage'!$D$7,'Calculs bonus malus'!$B37)*'Calculs bonus malus'!DG37</f>
        <v>0</v>
      </c>
      <c r="DJ37" s="7">
        <f>COUNTIF('Création Personnage'!$D$7,'Calculs bonus malus'!$B37)*'Calculs bonus malus'!DI37</f>
        <v>0</v>
      </c>
    </row>
    <row r="38" spans="1:114" x14ac:dyDescent="0.2">
      <c r="A38" s="257"/>
      <c r="B38" t="str">
        <f>Params!A70</f>
        <v>Cadre</v>
      </c>
      <c r="D38" s="7">
        <f>COUNTIF('Création Personnage'!$D$7,'Calculs bonus malus'!$B38)*'Calculs bonus malus'!C38</f>
        <v>0</v>
      </c>
      <c r="F38" s="7">
        <f>COUNTIF('Création Personnage'!$D$7,'Calculs bonus malus'!$B38)*'Calculs bonus malus'!E38</f>
        <v>0</v>
      </c>
      <c r="H38" s="7">
        <f>COUNTIF('Création Personnage'!$D$7,'Calculs bonus malus'!$B38)*'Calculs bonus malus'!G38</f>
        <v>0</v>
      </c>
      <c r="J38" s="7">
        <f>COUNTIF('Création Personnage'!$D$7,'Calculs bonus malus'!$B38)*'Calculs bonus malus'!I38</f>
        <v>0</v>
      </c>
      <c r="L38" s="7">
        <f>COUNTIF('Création Personnage'!$D$7,'Calculs bonus malus'!$B38)*'Calculs bonus malus'!K38</f>
        <v>0</v>
      </c>
      <c r="N38" s="7">
        <f>COUNTIF('Création Personnage'!$D$7,'Calculs bonus malus'!$B38)*'Calculs bonus malus'!M38</f>
        <v>0</v>
      </c>
      <c r="P38" s="7">
        <f>COUNTIF('Création Personnage'!$D$7,'Calculs bonus malus'!$B38)*'Calculs bonus malus'!O38</f>
        <v>0</v>
      </c>
      <c r="R38" s="7">
        <f>COUNTIF('Création Personnage'!$D$7,'Calculs bonus malus'!$B38)*'Calculs bonus malus'!Q38</f>
        <v>0</v>
      </c>
      <c r="T38" s="7">
        <f>COUNTIF('Création Personnage'!$D$7,'Calculs bonus malus'!$B38)*'Calculs bonus malus'!S38</f>
        <v>0</v>
      </c>
      <c r="V38" s="7">
        <f>COUNTIF('Création Personnage'!$D$7,'Calculs bonus malus'!$B38)*'Calculs bonus malus'!U38</f>
        <v>0</v>
      </c>
      <c r="X38" s="7">
        <f>COUNTIF('Création Personnage'!$D$7,'Calculs bonus malus'!$B38)*'Calculs bonus malus'!W38</f>
        <v>0</v>
      </c>
      <c r="Z38" s="7">
        <f>COUNTIF('Création Personnage'!$D$7,'Calculs bonus malus'!$B38)*'Calculs bonus malus'!Y38</f>
        <v>0</v>
      </c>
      <c r="AB38" s="7">
        <f>COUNTIF('Création Personnage'!$D$7,'Calculs bonus malus'!$B38)*'Calculs bonus malus'!AA38</f>
        <v>0</v>
      </c>
      <c r="AD38" s="7">
        <f>COUNTIF('Création Personnage'!$D$7,'Calculs bonus malus'!$B38)*'Calculs bonus malus'!AC38</f>
        <v>0</v>
      </c>
      <c r="AF38" s="7">
        <f>COUNTIF('Création Personnage'!$D$7,'Calculs bonus malus'!$B38)*'Calculs bonus malus'!AE38</f>
        <v>0</v>
      </c>
      <c r="AH38" s="7">
        <f>COUNTIF('Création Personnage'!$D$7,'Calculs bonus malus'!$B38)*'Calculs bonus malus'!AG38</f>
        <v>0</v>
      </c>
      <c r="AJ38" s="7">
        <f>COUNTIF('Création Personnage'!$D$7,'Calculs bonus malus'!$B38)*'Calculs bonus malus'!AI38</f>
        <v>0</v>
      </c>
      <c r="AL38" s="7">
        <f>COUNTIF('Création Personnage'!$D$7,'Calculs bonus malus'!$B38)*'Calculs bonus malus'!AK38</f>
        <v>0</v>
      </c>
      <c r="AN38" s="7">
        <f>COUNTIF('Création Personnage'!$D$7,'Calculs bonus malus'!$B38)*'Calculs bonus malus'!AM38</f>
        <v>0</v>
      </c>
      <c r="AP38" s="7">
        <f>COUNTIF('Création Personnage'!$D$7,'Calculs bonus malus'!$B38)*'Calculs bonus malus'!AO38</f>
        <v>0</v>
      </c>
      <c r="AR38" s="7">
        <f>COUNTIF('Création Personnage'!$D$7,'Calculs bonus malus'!$B38)*'Calculs bonus malus'!AQ38</f>
        <v>0</v>
      </c>
      <c r="AT38" s="7">
        <f>COUNTIF('Création Personnage'!$D$7,'Calculs bonus malus'!$B38)*'Calculs bonus malus'!AS38</f>
        <v>0</v>
      </c>
      <c r="AV38" s="7">
        <f>COUNTIF('Création Personnage'!$D$7,'Calculs bonus malus'!$B38)*'Calculs bonus malus'!AU38</f>
        <v>0</v>
      </c>
      <c r="AX38" s="7">
        <f>COUNTIF('Création Personnage'!$D$7,'Calculs bonus malus'!$B38)*'Calculs bonus malus'!AW38</f>
        <v>0</v>
      </c>
      <c r="AZ38" s="7">
        <f>COUNTIF('Création Personnage'!$D$7,'Calculs bonus malus'!$B38)*'Calculs bonus malus'!AY38</f>
        <v>0</v>
      </c>
      <c r="BB38" s="7">
        <f>COUNTIF('Création Personnage'!$D$7,'Calculs bonus malus'!$B38)*'Calculs bonus malus'!BA38</f>
        <v>0</v>
      </c>
      <c r="BD38" s="7">
        <f>COUNTIF('Création Personnage'!$D$7,'Calculs bonus malus'!$B38)*'Calculs bonus malus'!BC38</f>
        <v>0</v>
      </c>
      <c r="BF38" s="7">
        <f>COUNTIF('Création Personnage'!$D$7,'Calculs bonus malus'!$B38)*'Calculs bonus malus'!BE38</f>
        <v>0</v>
      </c>
      <c r="BH38" s="7">
        <f>COUNTIF('Création Personnage'!$D$7,'Calculs bonus malus'!$B38)*'Calculs bonus malus'!BG38</f>
        <v>0</v>
      </c>
      <c r="BJ38" s="7">
        <f>COUNTIF('Création Personnage'!$D$7,'Calculs bonus malus'!$B38)*'Calculs bonus malus'!BI38</f>
        <v>0</v>
      </c>
      <c r="BL38" s="7">
        <f>COUNTIF('Création Personnage'!$D$7,'Calculs bonus malus'!$B38)*'Calculs bonus malus'!BK38</f>
        <v>0</v>
      </c>
      <c r="BN38" s="7">
        <f>COUNTIF('Création Personnage'!$D$7,'Calculs bonus malus'!$B38)*'Calculs bonus malus'!BM38</f>
        <v>0</v>
      </c>
      <c r="BP38" s="7">
        <f>COUNTIF('Création Personnage'!$D$7,'Calculs bonus malus'!$B38)*'Calculs bonus malus'!BO38</f>
        <v>0</v>
      </c>
      <c r="BR38" s="7">
        <f>COUNTIF('Création Personnage'!$D$7,'Calculs bonus malus'!$B38)*'Calculs bonus malus'!BQ38</f>
        <v>0</v>
      </c>
      <c r="BT38" s="7">
        <f>COUNTIF('Création Personnage'!$D$7,'Calculs bonus malus'!$B38)*'Calculs bonus malus'!BS38</f>
        <v>0</v>
      </c>
      <c r="BV38" s="7">
        <f>COUNTIF('Création Personnage'!$D$7,'Calculs bonus malus'!$B38)*'Calculs bonus malus'!BU38</f>
        <v>0</v>
      </c>
      <c r="BX38" s="7">
        <f>COUNTIF('Création Personnage'!$D$7,'Calculs bonus malus'!$B38)*'Calculs bonus malus'!BW38</f>
        <v>0</v>
      </c>
      <c r="BZ38" s="7">
        <f>COUNTIF('Création Personnage'!$D$7,'Calculs bonus malus'!$B38)*'Calculs bonus malus'!BY38</f>
        <v>0</v>
      </c>
      <c r="CB38" s="7">
        <f>COUNTIF('Création Personnage'!$D$7,'Calculs bonus malus'!$B38)*'Calculs bonus malus'!CA38</f>
        <v>0</v>
      </c>
      <c r="CD38" s="7">
        <f>COUNTIF('Création Personnage'!$D$7,'Calculs bonus malus'!$B38)*'Calculs bonus malus'!CC38</f>
        <v>0</v>
      </c>
      <c r="CF38" s="7">
        <f>COUNTIF('Création Personnage'!$D$7,'Calculs bonus malus'!$B38)*'Calculs bonus malus'!CE38</f>
        <v>0</v>
      </c>
      <c r="CH38" s="7">
        <f>COUNTIF('Création Personnage'!$D$7,'Calculs bonus malus'!$B38)*'Calculs bonus malus'!CG38</f>
        <v>0</v>
      </c>
      <c r="CI38">
        <v>3</v>
      </c>
      <c r="CJ38" s="7">
        <f>COUNTIF('Création Personnage'!$D$7,'Calculs bonus malus'!$B38)*'Calculs bonus malus'!CI38</f>
        <v>0</v>
      </c>
      <c r="CL38" s="7">
        <f>COUNTIF('Création Personnage'!$D$7,'Calculs bonus malus'!$B38)*'Calculs bonus malus'!CK38</f>
        <v>0</v>
      </c>
      <c r="CN38" s="7">
        <f>COUNTIF('Création Personnage'!$D$7,'Calculs bonus malus'!$B38)*'Calculs bonus malus'!CM38</f>
        <v>0</v>
      </c>
      <c r="CP38" s="7">
        <f>COUNTIF('Création Personnage'!$D$7,'Calculs bonus malus'!$B38)*'Calculs bonus malus'!CO38</f>
        <v>0</v>
      </c>
      <c r="CR38" s="7">
        <f>COUNTIF('Création Personnage'!$D$7,'Calculs bonus malus'!$B38)*'Calculs bonus malus'!CQ38</f>
        <v>0</v>
      </c>
      <c r="CT38" s="7">
        <f>COUNTIF('Création Personnage'!$D$7,'Calculs bonus malus'!$B38)*'Calculs bonus malus'!CS38</f>
        <v>0</v>
      </c>
      <c r="CV38" s="7">
        <f>COUNTIF('Création Personnage'!$D$7,'Calculs bonus malus'!$B38)*'Calculs bonus malus'!CU38</f>
        <v>0</v>
      </c>
      <c r="CX38" s="7">
        <f>COUNTIF('Création Personnage'!$D$7,'Calculs bonus malus'!$B38)*'Calculs bonus malus'!CW38</f>
        <v>0</v>
      </c>
      <c r="CZ38" s="7">
        <f>COUNTIF('Création Personnage'!$D$7,'Calculs bonus malus'!$B38)*'Calculs bonus malus'!CY38</f>
        <v>0</v>
      </c>
      <c r="DB38" s="7">
        <f>COUNTIF('Création Personnage'!$D$7,'Calculs bonus malus'!$B38)*'Calculs bonus malus'!DA38</f>
        <v>0</v>
      </c>
      <c r="DD38" s="7">
        <f>COUNTIF('Création Personnage'!$D$7,'Calculs bonus malus'!$B38)*'Calculs bonus malus'!DC38</f>
        <v>0</v>
      </c>
      <c r="DF38" s="7">
        <f>COUNTIF('Création Personnage'!$D$7,'Calculs bonus malus'!$B38)*'Calculs bonus malus'!DE38</f>
        <v>0</v>
      </c>
      <c r="DH38" s="7">
        <f>COUNTIF('Création Personnage'!$D$7,'Calculs bonus malus'!$B38)*'Calculs bonus malus'!DG38</f>
        <v>0</v>
      </c>
      <c r="DJ38" s="7">
        <f>COUNTIF('Création Personnage'!$D$7,'Calculs bonus malus'!$B38)*'Calculs bonus malus'!DI38</f>
        <v>0</v>
      </c>
    </row>
    <row r="39" spans="1:114" x14ac:dyDescent="0.2">
      <c r="A39" s="257"/>
      <c r="B39" t="str">
        <f>Params!A71</f>
        <v>Civil</v>
      </c>
      <c r="D39" s="7">
        <f>COUNTIF('Création Personnage'!$D$7,'Calculs bonus malus'!$B39)*'Calculs bonus malus'!C39</f>
        <v>0</v>
      </c>
      <c r="F39" s="7">
        <f>COUNTIF('Création Personnage'!$D$7,'Calculs bonus malus'!$B39)*'Calculs bonus malus'!E39</f>
        <v>0</v>
      </c>
      <c r="H39" s="7">
        <f>COUNTIF('Création Personnage'!$D$7,'Calculs bonus malus'!$B39)*'Calculs bonus malus'!G39</f>
        <v>0</v>
      </c>
      <c r="J39" s="7">
        <f>COUNTIF('Création Personnage'!$D$7,'Calculs bonus malus'!$B39)*'Calculs bonus malus'!I39</f>
        <v>0</v>
      </c>
      <c r="L39" s="7">
        <f>COUNTIF('Création Personnage'!$D$7,'Calculs bonus malus'!$B39)*'Calculs bonus malus'!K39</f>
        <v>0</v>
      </c>
      <c r="N39" s="7">
        <f>COUNTIF('Création Personnage'!$D$7,'Calculs bonus malus'!$B39)*'Calculs bonus malus'!M39</f>
        <v>0</v>
      </c>
      <c r="P39" s="7">
        <f>COUNTIF('Création Personnage'!$D$7,'Calculs bonus malus'!$B39)*'Calculs bonus malus'!O39</f>
        <v>0</v>
      </c>
      <c r="R39" s="7">
        <f>COUNTIF('Création Personnage'!$D$7,'Calculs bonus malus'!$B39)*'Calculs bonus malus'!Q39</f>
        <v>0</v>
      </c>
      <c r="T39" s="7">
        <f>COUNTIF('Création Personnage'!$D$7,'Calculs bonus malus'!$B39)*'Calculs bonus malus'!S39</f>
        <v>0</v>
      </c>
      <c r="U39">
        <v>3</v>
      </c>
      <c r="V39" s="7">
        <f>COUNTIF('Création Personnage'!$D$7,'Calculs bonus malus'!$B39)*'Calculs bonus malus'!U39</f>
        <v>0</v>
      </c>
      <c r="X39" s="7">
        <f>COUNTIF('Création Personnage'!$D$7,'Calculs bonus malus'!$B39)*'Calculs bonus malus'!W39</f>
        <v>0</v>
      </c>
      <c r="Z39" s="7">
        <f>COUNTIF('Création Personnage'!$D$7,'Calculs bonus malus'!$B39)*'Calculs bonus malus'!Y39</f>
        <v>0</v>
      </c>
      <c r="AB39" s="7">
        <f>COUNTIF('Création Personnage'!$D$7,'Calculs bonus malus'!$B39)*'Calculs bonus malus'!AA39</f>
        <v>0</v>
      </c>
      <c r="AD39" s="7">
        <f>COUNTIF('Création Personnage'!$D$7,'Calculs bonus malus'!$B39)*'Calculs bonus malus'!AC39</f>
        <v>0</v>
      </c>
      <c r="AF39" s="7">
        <f>COUNTIF('Création Personnage'!$D$7,'Calculs bonus malus'!$B39)*'Calculs bonus malus'!AE39</f>
        <v>0</v>
      </c>
      <c r="AH39" s="7">
        <f>COUNTIF('Création Personnage'!$D$7,'Calculs bonus malus'!$B39)*'Calculs bonus malus'!AG39</f>
        <v>0</v>
      </c>
      <c r="AJ39" s="7">
        <f>COUNTIF('Création Personnage'!$D$7,'Calculs bonus malus'!$B39)*'Calculs bonus malus'!AI39</f>
        <v>0</v>
      </c>
      <c r="AL39" s="7">
        <f>COUNTIF('Création Personnage'!$D$7,'Calculs bonus malus'!$B39)*'Calculs bonus malus'!AK39</f>
        <v>0</v>
      </c>
      <c r="AN39" s="7">
        <f>COUNTIF('Création Personnage'!$D$7,'Calculs bonus malus'!$B39)*'Calculs bonus malus'!AM39</f>
        <v>0</v>
      </c>
      <c r="AP39" s="7">
        <f>COUNTIF('Création Personnage'!$D$7,'Calculs bonus malus'!$B39)*'Calculs bonus malus'!AO39</f>
        <v>0</v>
      </c>
      <c r="AR39" s="7">
        <f>COUNTIF('Création Personnage'!$D$7,'Calculs bonus malus'!$B39)*'Calculs bonus malus'!AQ39</f>
        <v>0</v>
      </c>
      <c r="AT39" s="7">
        <f>COUNTIF('Création Personnage'!$D$7,'Calculs bonus malus'!$B39)*'Calculs bonus malus'!AS39</f>
        <v>0</v>
      </c>
      <c r="AV39" s="7">
        <f>COUNTIF('Création Personnage'!$D$7,'Calculs bonus malus'!$B39)*'Calculs bonus malus'!AU39</f>
        <v>0</v>
      </c>
      <c r="AX39" s="7">
        <f>COUNTIF('Création Personnage'!$D$7,'Calculs bonus malus'!$B39)*'Calculs bonus malus'!AW39</f>
        <v>0</v>
      </c>
      <c r="AZ39" s="7">
        <f>COUNTIF('Création Personnage'!$D$7,'Calculs bonus malus'!$B39)*'Calculs bonus malus'!AY39</f>
        <v>0</v>
      </c>
      <c r="BB39" s="7">
        <f>COUNTIF('Création Personnage'!$D$7,'Calculs bonus malus'!$B39)*'Calculs bonus malus'!BA39</f>
        <v>0</v>
      </c>
      <c r="BD39" s="7">
        <f>COUNTIF('Création Personnage'!$D$7,'Calculs bonus malus'!$B39)*'Calculs bonus malus'!BC39</f>
        <v>0</v>
      </c>
      <c r="BF39" s="7">
        <f>COUNTIF('Création Personnage'!$D$7,'Calculs bonus malus'!$B39)*'Calculs bonus malus'!BE39</f>
        <v>0</v>
      </c>
      <c r="BH39" s="7">
        <f>COUNTIF('Création Personnage'!$D$7,'Calculs bonus malus'!$B39)*'Calculs bonus malus'!BG39</f>
        <v>0</v>
      </c>
      <c r="BJ39" s="7">
        <f>COUNTIF('Création Personnage'!$D$7,'Calculs bonus malus'!$B39)*'Calculs bonus malus'!BI39</f>
        <v>0</v>
      </c>
      <c r="BL39" s="7">
        <f>COUNTIF('Création Personnage'!$D$7,'Calculs bonus malus'!$B39)*'Calculs bonus malus'!BK39</f>
        <v>0</v>
      </c>
      <c r="BN39" s="7">
        <f>COUNTIF('Création Personnage'!$D$7,'Calculs bonus malus'!$B39)*'Calculs bonus malus'!BM39</f>
        <v>0</v>
      </c>
      <c r="BP39" s="7">
        <f>COUNTIF('Création Personnage'!$D$7,'Calculs bonus malus'!$B39)*'Calculs bonus malus'!BO39</f>
        <v>0</v>
      </c>
      <c r="BR39" s="7">
        <f>COUNTIF('Création Personnage'!$D$7,'Calculs bonus malus'!$B39)*'Calculs bonus malus'!BQ39</f>
        <v>0</v>
      </c>
      <c r="BT39" s="7">
        <f>COUNTIF('Création Personnage'!$D$7,'Calculs bonus malus'!$B39)*'Calculs bonus malus'!BS39</f>
        <v>0</v>
      </c>
      <c r="BV39" s="7">
        <f>COUNTIF('Création Personnage'!$D$7,'Calculs bonus malus'!$B39)*'Calculs bonus malus'!BU39</f>
        <v>0</v>
      </c>
      <c r="BX39" s="7">
        <f>COUNTIF('Création Personnage'!$D$7,'Calculs bonus malus'!$B39)*'Calculs bonus malus'!BW39</f>
        <v>0</v>
      </c>
      <c r="BZ39" s="7">
        <f>COUNTIF('Création Personnage'!$D$7,'Calculs bonus malus'!$B39)*'Calculs bonus malus'!BY39</f>
        <v>0</v>
      </c>
      <c r="CB39" s="7">
        <f>COUNTIF('Création Personnage'!$D$7,'Calculs bonus malus'!$B39)*'Calculs bonus malus'!CA39</f>
        <v>0</v>
      </c>
      <c r="CD39" s="7">
        <f>COUNTIF('Création Personnage'!$D$7,'Calculs bonus malus'!$B39)*'Calculs bonus malus'!CC39</f>
        <v>0</v>
      </c>
      <c r="CF39" s="7">
        <f>COUNTIF('Création Personnage'!$D$7,'Calculs bonus malus'!$B39)*'Calculs bonus malus'!CE39</f>
        <v>0</v>
      </c>
      <c r="CH39" s="7">
        <f>COUNTIF('Création Personnage'!$D$7,'Calculs bonus malus'!$B39)*'Calculs bonus malus'!CG39</f>
        <v>0</v>
      </c>
      <c r="CJ39" s="7">
        <f>COUNTIF('Création Personnage'!$D$7,'Calculs bonus malus'!$B39)*'Calculs bonus malus'!CI39</f>
        <v>0</v>
      </c>
      <c r="CL39" s="7">
        <f>COUNTIF('Création Personnage'!$D$7,'Calculs bonus malus'!$B39)*'Calculs bonus malus'!CK39</f>
        <v>0</v>
      </c>
      <c r="CN39" s="7">
        <f>COUNTIF('Création Personnage'!$D$7,'Calculs bonus malus'!$B39)*'Calculs bonus malus'!CM39</f>
        <v>0</v>
      </c>
      <c r="CP39" s="7">
        <f>COUNTIF('Création Personnage'!$D$7,'Calculs bonus malus'!$B39)*'Calculs bonus malus'!CO39</f>
        <v>0</v>
      </c>
      <c r="CR39" s="7">
        <f>COUNTIF('Création Personnage'!$D$7,'Calculs bonus malus'!$B39)*'Calculs bonus malus'!CQ39</f>
        <v>0</v>
      </c>
      <c r="CT39" s="7">
        <f>COUNTIF('Création Personnage'!$D$7,'Calculs bonus malus'!$B39)*'Calculs bonus malus'!CS39</f>
        <v>0</v>
      </c>
      <c r="CV39" s="7">
        <f>COUNTIF('Création Personnage'!$D$7,'Calculs bonus malus'!$B39)*'Calculs bonus malus'!CU39</f>
        <v>0</v>
      </c>
      <c r="CX39" s="7">
        <f>COUNTIF('Création Personnage'!$D$7,'Calculs bonus malus'!$B39)*'Calculs bonus malus'!CW39</f>
        <v>0</v>
      </c>
      <c r="CZ39" s="7">
        <f>COUNTIF('Création Personnage'!$D$7,'Calculs bonus malus'!$B39)*'Calculs bonus malus'!CY39</f>
        <v>0</v>
      </c>
      <c r="DB39" s="7">
        <f>COUNTIF('Création Personnage'!$D$7,'Calculs bonus malus'!$B39)*'Calculs bonus malus'!DA39</f>
        <v>0</v>
      </c>
      <c r="DD39" s="7">
        <f>COUNTIF('Création Personnage'!$D$7,'Calculs bonus malus'!$B39)*'Calculs bonus malus'!DC39</f>
        <v>0</v>
      </c>
      <c r="DF39" s="7">
        <f>COUNTIF('Création Personnage'!$D$7,'Calculs bonus malus'!$B39)*'Calculs bonus malus'!DE39</f>
        <v>0</v>
      </c>
      <c r="DH39" s="7">
        <f>COUNTIF('Création Personnage'!$D$7,'Calculs bonus malus'!$B39)*'Calculs bonus malus'!DG39</f>
        <v>0</v>
      </c>
      <c r="DJ39" s="7">
        <f>COUNTIF('Création Personnage'!$D$7,'Calculs bonus malus'!$B39)*'Calculs bonus malus'!DI39</f>
        <v>0</v>
      </c>
    </row>
    <row r="40" spans="1:114" x14ac:dyDescent="0.2">
      <c r="A40" s="257"/>
      <c r="B40" t="str">
        <f>Params!A72</f>
        <v>Militaire</v>
      </c>
      <c r="D40" s="7">
        <f>COUNTIF('Création Personnage'!$D$7,'Calculs bonus malus'!$B40)*'Calculs bonus malus'!C40</f>
        <v>0</v>
      </c>
      <c r="F40" s="7">
        <f>COUNTIF('Création Personnage'!$D$7,'Calculs bonus malus'!$B40)*'Calculs bonus malus'!E40</f>
        <v>0</v>
      </c>
      <c r="H40" s="7">
        <f>COUNTIF('Création Personnage'!$D$7,'Calculs bonus malus'!$B40)*'Calculs bonus malus'!G40</f>
        <v>0</v>
      </c>
      <c r="J40" s="7">
        <f>COUNTIF('Création Personnage'!$D$7,'Calculs bonus malus'!$B40)*'Calculs bonus malus'!I40</f>
        <v>0</v>
      </c>
      <c r="L40" s="7">
        <f>COUNTIF('Création Personnage'!$D$7,'Calculs bonus malus'!$B40)*'Calculs bonus malus'!K40</f>
        <v>0</v>
      </c>
      <c r="N40" s="7">
        <f>COUNTIF('Création Personnage'!$D$7,'Calculs bonus malus'!$B40)*'Calculs bonus malus'!M40</f>
        <v>0</v>
      </c>
      <c r="P40" s="7">
        <f>COUNTIF('Création Personnage'!$D$7,'Calculs bonus malus'!$B40)*'Calculs bonus malus'!O40</f>
        <v>0</v>
      </c>
      <c r="R40" s="7">
        <f>COUNTIF('Création Personnage'!$D$7,'Calculs bonus malus'!$B40)*'Calculs bonus malus'!Q40</f>
        <v>0</v>
      </c>
      <c r="T40" s="7">
        <f>COUNTIF('Création Personnage'!$D$7,'Calculs bonus malus'!$B40)*'Calculs bonus malus'!S40</f>
        <v>0</v>
      </c>
      <c r="V40" s="7">
        <f>COUNTIF('Création Personnage'!$D$7,'Calculs bonus malus'!$B40)*'Calculs bonus malus'!U40</f>
        <v>0</v>
      </c>
      <c r="X40" s="7">
        <f>COUNTIF('Création Personnage'!$D$7,'Calculs bonus malus'!$B40)*'Calculs bonus malus'!W40</f>
        <v>0</v>
      </c>
      <c r="Z40" s="7">
        <f>COUNTIF('Création Personnage'!$D$7,'Calculs bonus malus'!$B40)*'Calculs bonus malus'!Y40</f>
        <v>0</v>
      </c>
      <c r="AB40" s="7">
        <f>COUNTIF('Création Personnage'!$D$7,'Calculs bonus malus'!$B40)*'Calculs bonus malus'!AA40</f>
        <v>0</v>
      </c>
      <c r="AD40" s="7">
        <f>COUNTIF('Création Personnage'!$D$7,'Calculs bonus malus'!$B40)*'Calculs bonus malus'!AC40</f>
        <v>0</v>
      </c>
      <c r="AF40" s="7">
        <f>COUNTIF('Création Personnage'!$D$7,'Calculs bonus malus'!$B40)*'Calculs bonus malus'!AE40</f>
        <v>0</v>
      </c>
      <c r="AH40" s="7">
        <f>COUNTIF('Création Personnage'!$D$7,'Calculs bonus malus'!$B40)*'Calculs bonus malus'!AG40</f>
        <v>0</v>
      </c>
      <c r="AJ40" s="7">
        <f>COUNTIF('Création Personnage'!$D$7,'Calculs bonus malus'!$B40)*'Calculs bonus malus'!AI40</f>
        <v>0</v>
      </c>
      <c r="AL40" s="7">
        <f>COUNTIF('Création Personnage'!$D$7,'Calculs bonus malus'!$B40)*'Calculs bonus malus'!AK40</f>
        <v>0</v>
      </c>
      <c r="AN40" s="7">
        <f>COUNTIF('Création Personnage'!$D$7,'Calculs bonus malus'!$B40)*'Calculs bonus malus'!AM40</f>
        <v>0</v>
      </c>
      <c r="AP40" s="7">
        <f>COUNTIF('Création Personnage'!$D$7,'Calculs bonus malus'!$B40)*'Calculs bonus malus'!AO40</f>
        <v>0</v>
      </c>
      <c r="AR40" s="7">
        <f>COUNTIF('Création Personnage'!$D$7,'Calculs bonus malus'!$B40)*'Calculs bonus malus'!AQ40</f>
        <v>0</v>
      </c>
      <c r="AT40" s="7">
        <f>COUNTIF('Création Personnage'!$D$7,'Calculs bonus malus'!$B40)*'Calculs bonus malus'!AS40</f>
        <v>0</v>
      </c>
      <c r="AU40">
        <v>3</v>
      </c>
      <c r="AV40" s="7">
        <f>COUNTIF('Création Personnage'!$D$7,'Calculs bonus malus'!$B40)*'Calculs bonus malus'!AU40</f>
        <v>0</v>
      </c>
      <c r="AX40" s="7">
        <f>COUNTIF('Création Personnage'!$D$7,'Calculs bonus malus'!$B40)*'Calculs bonus malus'!AW40</f>
        <v>0</v>
      </c>
      <c r="AZ40" s="7">
        <f>COUNTIF('Création Personnage'!$D$7,'Calculs bonus malus'!$B40)*'Calculs bonus malus'!AY40</f>
        <v>0</v>
      </c>
      <c r="BB40" s="7">
        <f>COUNTIF('Création Personnage'!$D$7,'Calculs bonus malus'!$B40)*'Calculs bonus malus'!BA40</f>
        <v>0</v>
      </c>
      <c r="BD40" s="7">
        <f>COUNTIF('Création Personnage'!$D$7,'Calculs bonus malus'!$B40)*'Calculs bonus malus'!BC40</f>
        <v>0</v>
      </c>
      <c r="BF40" s="7">
        <f>COUNTIF('Création Personnage'!$D$7,'Calculs bonus malus'!$B40)*'Calculs bonus malus'!BE40</f>
        <v>0</v>
      </c>
      <c r="BH40" s="7">
        <f>COUNTIF('Création Personnage'!$D$7,'Calculs bonus malus'!$B40)*'Calculs bonus malus'!BG40</f>
        <v>0</v>
      </c>
      <c r="BJ40" s="7">
        <f>COUNTIF('Création Personnage'!$D$7,'Calculs bonus malus'!$B40)*'Calculs bonus malus'!BI40</f>
        <v>0</v>
      </c>
      <c r="BL40" s="7">
        <f>COUNTIF('Création Personnage'!$D$7,'Calculs bonus malus'!$B40)*'Calculs bonus malus'!BK40</f>
        <v>0</v>
      </c>
      <c r="BN40" s="7">
        <f>COUNTIF('Création Personnage'!$D$7,'Calculs bonus malus'!$B40)*'Calculs bonus malus'!BM40</f>
        <v>0</v>
      </c>
      <c r="BP40" s="7">
        <f>COUNTIF('Création Personnage'!$D$7,'Calculs bonus malus'!$B40)*'Calculs bonus malus'!BO40</f>
        <v>0</v>
      </c>
      <c r="BR40" s="7">
        <f>COUNTIF('Création Personnage'!$D$7,'Calculs bonus malus'!$B40)*'Calculs bonus malus'!BQ40</f>
        <v>0</v>
      </c>
      <c r="BT40" s="7">
        <f>COUNTIF('Création Personnage'!$D$7,'Calculs bonus malus'!$B40)*'Calculs bonus malus'!BS40</f>
        <v>0</v>
      </c>
      <c r="BV40" s="7">
        <f>COUNTIF('Création Personnage'!$D$7,'Calculs bonus malus'!$B40)*'Calculs bonus malus'!BU40</f>
        <v>0</v>
      </c>
      <c r="BX40" s="7">
        <f>COUNTIF('Création Personnage'!$D$7,'Calculs bonus malus'!$B40)*'Calculs bonus malus'!BW40</f>
        <v>0</v>
      </c>
      <c r="BZ40" s="7">
        <f>COUNTIF('Création Personnage'!$D$7,'Calculs bonus malus'!$B40)*'Calculs bonus malus'!BY40</f>
        <v>0</v>
      </c>
      <c r="CB40" s="7">
        <f>COUNTIF('Création Personnage'!$D$7,'Calculs bonus malus'!$B40)*'Calculs bonus malus'!CA40</f>
        <v>0</v>
      </c>
      <c r="CD40" s="7">
        <f>COUNTIF('Création Personnage'!$D$7,'Calculs bonus malus'!$B40)*'Calculs bonus malus'!CC40</f>
        <v>0</v>
      </c>
      <c r="CF40" s="7">
        <f>COUNTIF('Création Personnage'!$D$7,'Calculs bonus malus'!$B40)*'Calculs bonus malus'!CE40</f>
        <v>0</v>
      </c>
      <c r="CH40" s="7">
        <f>COUNTIF('Création Personnage'!$D$7,'Calculs bonus malus'!$B40)*'Calculs bonus malus'!CG40</f>
        <v>0</v>
      </c>
      <c r="CJ40" s="7">
        <f>COUNTIF('Création Personnage'!$D$7,'Calculs bonus malus'!$B40)*'Calculs bonus malus'!CI40</f>
        <v>0</v>
      </c>
      <c r="CL40" s="7">
        <f>COUNTIF('Création Personnage'!$D$7,'Calculs bonus malus'!$B40)*'Calculs bonus malus'!CK40</f>
        <v>0</v>
      </c>
      <c r="CN40" s="7">
        <f>COUNTIF('Création Personnage'!$D$7,'Calculs bonus malus'!$B40)*'Calculs bonus malus'!CM40</f>
        <v>0</v>
      </c>
      <c r="CP40" s="7">
        <f>COUNTIF('Création Personnage'!$D$7,'Calculs bonus malus'!$B40)*'Calculs bonus malus'!CO40</f>
        <v>0</v>
      </c>
      <c r="CR40" s="7">
        <f>COUNTIF('Création Personnage'!$D$7,'Calculs bonus malus'!$B40)*'Calculs bonus malus'!CQ40</f>
        <v>0</v>
      </c>
      <c r="CT40" s="7">
        <f>COUNTIF('Création Personnage'!$D$7,'Calculs bonus malus'!$B40)*'Calculs bonus malus'!CS40</f>
        <v>0</v>
      </c>
      <c r="CV40" s="7">
        <f>COUNTIF('Création Personnage'!$D$7,'Calculs bonus malus'!$B40)*'Calculs bonus malus'!CU40</f>
        <v>0</v>
      </c>
      <c r="CX40" s="7">
        <f>COUNTIF('Création Personnage'!$D$7,'Calculs bonus malus'!$B40)*'Calculs bonus malus'!CW40</f>
        <v>0</v>
      </c>
      <c r="CZ40" s="7">
        <f>COUNTIF('Création Personnage'!$D$7,'Calculs bonus malus'!$B40)*'Calculs bonus malus'!CY40</f>
        <v>0</v>
      </c>
      <c r="DB40" s="7">
        <f>COUNTIF('Création Personnage'!$D$7,'Calculs bonus malus'!$B40)*'Calculs bonus malus'!DA40</f>
        <v>0</v>
      </c>
      <c r="DD40" s="7">
        <f>COUNTIF('Création Personnage'!$D$7,'Calculs bonus malus'!$B40)*'Calculs bonus malus'!DC40</f>
        <v>0</v>
      </c>
      <c r="DF40" s="7">
        <f>COUNTIF('Création Personnage'!$D$7,'Calculs bonus malus'!$B40)*'Calculs bonus malus'!DE40</f>
        <v>0</v>
      </c>
      <c r="DH40" s="7">
        <f>COUNTIF('Création Personnage'!$D$7,'Calculs bonus malus'!$B40)*'Calculs bonus malus'!DG40</f>
        <v>0</v>
      </c>
      <c r="DJ40" s="7">
        <f>COUNTIF('Création Personnage'!$D$7,'Calculs bonus malus'!$B40)*'Calculs bonus malus'!DI40</f>
        <v>0</v>
      </c>
    </row>
    <row r="41" spans="1:114" x14ac:dyDescent="0.2">
      <c r="A41" s="257"/>
      <c r="B41" t="str">
        <f>Params!A73</f>
        <v>Citoyen</v>
      </c>
      <c r="D41" s="7">
        <f>COUNTIF('Création Personnage'!$D$7,'Calculs bonus malus'!$B41)*'Calculs bonus malus'!C41</f>
        <v>0</v>
      </c>
      <c r="F41" s="7">
        <f>COUNTIF('Création Personnage'!$D$7,'Calculs bonus malus'!$B41)*'Calculs bonus malus'!E41</f>
        <v>0</v>
      </c>
      <c r="H41" s="7">
        <f>COUNTIF('Création Personnage'!$D$7,'Calculs bonus malus'!$B41)*'Calculs bonus malus'!G41</f>
        <v>0</v>
      </c>
      <c r="J41" s="7">
        <f>COUNTIF('Création Personnage'!$D$7,'Calculs bonus malus'!$B41)*'Calculs bonus malus'!I41</f>
        <v>0</v>
      </c>
      <c r="L41" s="7">
        <f>COUNTIF('Création Personnage'!$D$7,'Calculs bonus malus'!$B41)*'Calculs bonus malus'!K41</f>
        <v>0</v>
      </c>
      <c r="N41" s="7">
        <f>COUNTIF('Création Personnage'!$D$7,'Calculs bonus malus'!$B41)*'Calculs bonus malus'!M41</f>
        <v>0</v>
      </c>
      <c r="P41" s="7">
        <f>COUNTIF('Création Personnage'!$D$7,'Calculs bonus malus'!$B41)*'Calculs bonus malus'!O41</f>
        <v>0</v>
      </c>
      <c r="R41" s="7">
        <f>COUNTIF('Création Personnage'!$D$7,'Calculs bonus malus'!$B41)*'Calculs bonus malus'!Q41</f>
        <v>0</v>
      </c>
      <c r="T41" s="7">
        <f>COUNTIF('Création Personnage'!$D$7,'Calculs bonus malus'!$B41)*'Calculs bonus malus'!S41</f>
        <v>0</v>
      </c>
      <c r="V41" s="7">
        <f>COUNTIF('Création Personnage'!$D$7,'Calculs bonus malus'!$B41)*'Calculs bonus malus'!U41</f>
        <v>0</v>
      </c>
      <c r="X41" s="7">
        <f>COUNTIF('Création Personnage'!$D$7,'Calculs bonus malus'!$B41)*'Calculs bonus malus'!W41</f>
        <v>0</v>
      </c>
      <c r="Z41" s="7">
        <f>COUNTIF('Création Personnage'!$D$7,'Calculs bonus malus'!$B41)*'Calculs bonus malus'!Y41</f>
        <v>0</v>
      </c>
      <c r="AB41" s="7">
        <f>COUNTIF('Création Personnage'!$D$7,'Calculs bonus malus'!$B41)*'Calculs bonus malus'!AA41</f>
        <v>0</v>
      </c>
      <c r="AD41" s="7">
        <f>COUNTIF('Création Personnage'!$D$7,'Calculs bonus malus'!$B41)*'Calculs bonus malus'!AC41</f>
        <v>0</v>
      </c>
      <c r="AF41" s="7">
        <f>COUNTIF('Création Personnage'!$D$7,'Calculs bonus malus'!$B41)*'Calculs bonus malus'!AE41</f>
        <v>0</v>
      </c>
      <c r="AH41" s="7">
        <f>COUNTIF('Création Personnage'!$D$7,'Calculs bonus malus'!$B41)*'Calculs bonus malus'!AG41</f>
        <v>0</v>
      </c>
      <c r="AJ41" s="7">
        <f>COUNTIF('Création Personnage'!$D$7,'Calculs bonus malus'!$B41)*'Calculs bonus malus'!AI41</f>
        <v>0</v>
      </c>
      <c r="AL41" s="7">
        <f>COUNTIF('Création Personnage'!$D$7,'Calculs bonus malus'!$B41)*'Calculs bonus malus'!AK41</f>
        <v>0</v>
      </c>
      <c r="AN41" s="7">
        <f>COUNTIF('Création Personnage'!$D$7,'Calculs bonus malus'!$B41)*'Calculs bonus malus'!AM41</f>
        <v>0</v>
      </c>
      <c r="AP41" s="7">
        <f>COUNTIF('Création Personnage'!$D$7,'Calculs bonus malus'!$B41)*'Calculs bonus malus'!AO41</f>
        <v>0</v>
      </c>
      <c r="AR41" s="7">
        <f>COUNTIF('Création Personnage'!$D$7,'Calculs bonus malus'!$B41)*'Calculs bonus malus'!AQ41</f>
        <v>0</v>
      </c>
      <c r="AT41" s="7">
        <f>COUNTIF('Création Personnage'!$D$7,'Calculs bonus malus'!$B41)*'Calculs bonus malus'!AS41</f>
        <v>0</v>
      </c>
      <c r="AV41" s="7">
        <f>COUNTIF('Création Personnage'!$D$7,'Calculs bonus malus'!$B41)*'Calculs bonus malus'!AU41</f>
        <v>0</v>
      </c>
      <c r="AX41" s="7">
        <f>COUNTIF('Création Personnage'!$D$7,'Calculs bonus malus'!$B41)*'Calculs bonus malus'!AW41</f>
        <v>0</v>
      </c>
      <c r="AZ41" s="7">
        <f>COUNTIF('Création Personnage'!$D$7,'Calculs bonus malus'!$B41)*'Calculs bonus malus'!AY41</f>
        <v>0</v>
      </c>
      <c r="BB41" s="7">
        <f>COUNTIF('Création Personnage'!$D$7,'Calculs bonus malus'!$B41)*'Calculs bonus malus'!BA41</f>
        <v>0</v>
      </c>
      <c r="BD41" s="7">
        <f>COUNTIF('Création Personnage'!$D$7,'Calculs bonus malus'!$B41)*'Calculs bonus malus'!BC41</f>
        <v>0</v>
      </c>
      <c r="BF41" s="7">
        <f>COUNTIF('Création Personnage'!$D$7,'Calculs bonus malus'!$B41)*'Calculs bonus malus'!BE41</f>
        <v>0</v>
      </c>
      <c r="BH41" s="7">
        <f>COUNTIF('Création Personnage'!$D$7,'Calculs bonus malus'!$B41)*'Calculs bonus malus'!BG41</f>
        <v>0</v>
      </c>
      <c r="BJ41" s="7">
        <f>COUNTIF('Création Personnage'!$D$7,'Calculs bonus malus'!$B41)*'Calculs bonus malus'!BI41</f>
        <v>0</v>
      </c>
      <c r="BL41" s="7">
        <f>COUNTIF('Création Personnage'!$D$7,'Calculs bonus malus'!$B41)*'Calculs bonus malus'!BK41</f>
        <v>0</v>
      </c>
      <c r="BN41" s="7">
        <f>COUNTIF('Création Personnage'!$D$7,'Calculs bonus malus'!$B41)*'Calculs bonus malus'!BM41</f>
        <v>0</v>
      </c>
      <c r="BP41" s="7">
        <f>COUNTIF('Création Personnage'!$D$7,'Calculs bonus malus'!$B41)*'Calculs bonus malus'!BO41</f>
        <v>0</v>
      </c>
      <c r="BR41" s="7">
        <f>COUNTIF('Création Personnage'!$D$7,'Calculs bonus malus'!$B41)*'Calculs bonus malus'!BQ41</f>
        <v>0</v>
      </c>
      <c r="BT41" s="7">
        <f>COUNTIF('Création Personnage'!$D$7,'Calculs bonus malus'!$B41)*'Calculs bonus malus'!BS41</f>
        <v>0</v>
      </c>
      <c r="BV41" s="7">
        <f>COUNTIF('Création Personnage'!$D$7,'Calculs bonus malus'!$B41)*'Calculs bonus malus'!BU41</f>
        <v>0</v>
      </c>
      <c r="BX41" s="7">
        <f>COUNTIF('Création Personnage'!$D$7,'Calculs bonus malus'!$B41)*'Calculs bonus malus'!BW41</f>
        <v>0</v>
      </c>
      <c r="BY41">
        <v>3</v>
      </c>
      <c r="BZ41" s="7">
        <f>COUNTIF('Création Personnage'!$D$7,'Calculs bonus malus'!$B41)*'Calculs bonus malus'!BY41</f>
        <v>0</v>
      </c>
      <c r="CB41" s="7">
        <f>COUNTIF('Création Personnage'!$D$7,'Calculs bonus malus'!$B41)*'Calculs bonus malus'!CA41</f>
        <v>0</v>
      </c>
      <c r="CD41" s="7">
        <f>COUNTIF('Création Personnage'!$D$7,'Calculs bonus malus'!$B41)*'Calculs bonus malus'!CC41</f>
        <v>0</v>
      </c>
      <c r="CF41" s="7">
        <f>COUNTIF('Création Personnage'!$D$7,'Calculs bonus malus'!$B41)*'Calculs bonus malus'!CE41</f>
        <v>0</v>
      </c>
      <c r="CH41" s="7">
        <f>COUNTIF('Création Personnage'!$D$7,'Calculs bonus malus'!$B41)*'Calculs bonus malus'!CG41</f>
        <v>0</v>
      </c>
      <c r="CJ41" s="7">
        <f>COUNTIF('Création Personnage'!$D$7,'Calculs bonus malus'!$B41)*'Calculs bonus malus'!CI41</f>
        <v>0</v>
      </c>
      <c r="CL41" s="7">
        <f>COUNTIF('Création Personnage'!$D$7,'Calculs bonus malus'!$B41)*'Calculs bonus malus'!CK41</f>
        <v>0</v>
      </c>
      <c r="CN41" s="7">
        <f>COUNTIF('Création Personnage'!$D$7,'Calculs bonus malus'!$B41)*'Calculs bonus malus'!CM41</f>
        <v>0</v>
      </c>
      <c r="CP41" s="7">
        <f>COUNTIF('Création Personnage'!$D$7,'Calculs bonus malus'!$B41)*'Calculs bonus malus'!CO41</f>
        <v>0</v>
      </c>
      <c r="CR41" s="7">
        <f>COUNTIF('Création Personnage'!$D$7,'Calculs bonus malus'!$B41)*'Calculs bonus malus'!CQ41</f>
        <v>0</v>
      </c>
      <c r="CT41" s="7">
        <f>COUNTIF('Création Personnage'!$D$7,'Calculs bonus malus'!$B41)*'Calculs bonus malus'!CS41</f>
        <v>0</v>
      </c>
      <c r="CV41" s="7">
        <f>COUNTIF('Création Personnage'!$D$7,'Calculs bonus malus'!$B41)*'Calculs bonus malus'!CU41</f>
        <v>0</v>
      </c>
      <c r="CX41" s="7">
        <f>COUNTIF('Création Personnage'!$D$7,'Calculs bonus malus'!$B41)*'Calculs bonus malus'!CW41</f>
        <v>0</v>
      </c>
      <c r="CZ41" s="7">
        <f>COUNTIF('Création Personnage'!$D$7,'Calculs bonus malus'!$B41)*'Calculs bonus malus'!CY41</f>
        <v>0</v>
      </c>
      <c r="DB41" s="7">
        <f>COUNTIF('Création Personnage'!$D$7,'Calculs bonus malus'!$B41)*'Calculs bonus malus'!DA41</f>
        <v>0</v>
      </c>
      <c r="DD41" s="7">
        <f>COUNTIF('Création Personnage'!$D$7,'Calculs bonus malus'!$B41)*'Calculs bonus malus'!DC41</f>
        <v>0</v>
      </c>
      <c r="DF41" s="7">
        <f>COUNTIF('Création Personnage'!$D$7,'Calculs bonus malus'!$B41)*'Calculs bonus malus'!DE41</f>
        <v>0</v>
      </c>
      <c r="DH41" s="7">
        <f>COUNTIF('Création Personnage'!$D$7,'Calculs bonus malus'!$B41)*'Calculs bonus malus'!DG41</f>
        <v>0</v>
      </c>
      <c r="DJ41" s="7">
        <f>COUNTIF('Création Personnage'!$D$7,'Calculs bonus malus'!$B41)*'Calculs bonus malus'!DI41</f>
        <v>0</v>
      </c>
    </row>
    <row r="42" spans="1:114" x14ac:dyDescent="0.2">
      <c r="A42" s="257"/>
      <c r="B42" t="str">
        <f>Params!A74</f>
        <v>Fonctionnaire</v>
      </c>
      <c r="D42" s="7">
        <f>COUNTIF('Création Personnage'!$D$7,'Calculs bonus malus'!$B42)*'Calculs bonus malus'!C42</f>
        <v>0</v>
      </c>
      <c r="F42" s="7">
        <f>COUNTIF('Création Personnage'!$D$7,'Calculs bonus malus'!$B42)*'Calculs bonus malus'!E42</f>
        <v>0</v>
      </c>
      <c r="H42" s="7">
        <f>COUNTIF('Création Personnage'!$D$7,'Calculs bonus malus'!$B42)*'Calculs bonus malus'!G42</f>
        <v>0</v>
      </c>
      <c r="J42" s="7">
        <f>COUNTIF('Création Personnage'!$D$7,'Calculs bonus malus'!$B42)*'Calculs bonus malus'!I42</f>
        <v>0</v>
      </c>
      <c r="L42" s="7">
        <f>COUNTIF('Création Personnage'!$D$7,'Calculs bonus malus'!$B42)*'Calculs bonus malus'!K42</f>
        <v>0</v>
      </c>
      <c r="N42" s="7">
        <f>COUNTIF('Création Personnage'!$D$7,'Calculs bonus malus'!$B42)*'Calculs bonus malus'!M42</f>
        <v>0</v>
      </c>
      <c r="P42" s="7">
        <f>COUNTIF('Création Personnage'!$D$7,'Calculs bonus malus'!$B42)*'Calculs bonus malus'!O42</f>
        <v>0</v>
      </c>
      <c r="R42" s="7">
        <f>COUNTIF('Création Personnage'!$D$7,'Calculs bonus malus'!$B42)*'Calculs bonus malus'!Q42</f>
        <v>0</v>
      </c>
      <c r="T42" s="7">
        <f>COUNTIF('Création Personnage'!$D$7,'Calculs bonus malus'!$B42)*'Calculs bonus malus'!S42</f>
        <v>0</v>
      </c>
      <c r="V42" s="7">
        <f>COUNTIF('Création Personnage'!$D$7,'Calculs bonus malus'!$B42)*'Calculs bonus malus'!U42</f>
        <v>0</v>
      </c>
      <c r="X42" s="7">
        <f>COUNTIF('Création Personnage'!$D$7,'Calculs bonus malus'!$B42)*'Calculs bonus malus'!W42</f>
        <v>0</v>
      </c>
      <c r="Z42" s="7">
        <f>COUNTIF('Création Personnage'!$D$7,'Calculs bonus malus'!$B42)*'Calculs bonus malus'!Y42</f>
        <v>0</v>
      </c>
      <c r="AB42" s="7">
        <f>COUNTIF('Création Personnage'!$D$7,'Calculs bonus malus'!$B42)*'Calculs bonus malus'!AA42</f>
        <v>0</v>
      </c>
      <c r="AD42" s="7">
        <f>COUNTIF('Création Personnage'!$D$7,'Calculs bonus malus'!$B42)*'Calculs bonus malus'!AC42</f>
        <v>0</v>
      </c>
      <c r="AF42" s="7">
        <f>COUNTIF('Création Personnage'!$D$7,'Calculs bonus malus'!$B42)*'Calculs bonus malus'!AE42</f>
        <v>0</v>
      </c>
      <c r="AH42" s="7">
        <f>COUNTIF('Création Personnage'!$D$7,'Calculs bonus malus'!$B42)*'Calculs bonus malus'!AG42</f>
        <v>0</v>
      </c>
      <c r="AJ42" s="7">
        <f>COUNTIF('Création Personnage'!$D$7,'Calculs bonus malus'!$B42)*'Calculs bonus malus'!AI42</f>
        <v>0</v>
      </c>
      <c r="AL42" s="7">
        <f>COUNTIF('Création Personnage'!$D$7,'Calculs bonus malus'!$B42)*'Calculs bonus malus'!AK42</f>
        <v>0</v>
      </c>
      <c r="AN42" s="7">
        <f>COUNTIF('Création Personnage'!$D$7,'Calculs bonus malus'!$B42)*'Calculs bonus malus'!AM42</f>
        <v>0</v>
      </c>
      <c r="AP42" s="7">
        <f>COUNTIF('Création Personnage'!$D$7,'Calculs bonus malus'!$B42)*'Calculs bonus malus'!AO42</f>
        <v>0</v>
      </c>
      <c r="AR42" s="7">
        <f>COUNTIF('Création Personnage'!$D$7,'Calculs bonus malus'!$B42)*'Calculs bonus malus'!AQ42</f>
        <v>0</v>
      </c>
      <c r="AT42" s="7">
        <f>COUNTIF('Création Personnage'!$D$7,'Calculs bonus malus'!$B42)*'Calculs bonus malus'!AS42</f>
        <v>0</v>
      </c>
      <c r="AV42" s="7">
        <f>COUNTIF('Création Personnage'!$D$7,'Calculs bonus malus'!$B42)*'Calculs bonus malus'!AU42</f>
        <v>0</v>
      </c>
      <c r="AX42" s="7">
        <f>COUNTIF('Création Personnage'!$D$7,'Calculs bonus malus'!$B42)*'Calculs bonus malus'!AW42</f>
        <v>0</v>
      </c>
      <c r="AZ42" s="7">
        <f>COUNTIF('Création Personnage'!$D$7,'Calculs bonus malus'!$B42)*'Calculs bonus malus'!AY42</f>
        <v>0</v>
      </c>
      <c r="BB42" s="7">
        <f>COUNTIF('Création Personnage'!$D$7,'Calculs bonus malus'!$B42)*'Calculs bonus malus'!BA42</f>
        <v>0</v>
      </c>
      <c r="BD42" s="7">
        <f>COUNTIF('Création Personnage'!$D$7,'Calculs bonus malus'!$B42)*'Calculs bonus malus'!BC42</f>
        <v>0</v>
      </c>
      <c r="BF42" s="7">
        <f>COUNTIF('Création Personnage'!$D$7,'Calculs bonus malus'!$B42)*'Calculs bonus malus'!BE42</f>
        <v>0</v>
      </c>
      <c r="BH42" s="7">
        <f>COUNTIF('Création Personnage'!$D$7,'Calculs bonus malus'!$B42)*'Calculs bonus malus'!BG42</f>
        <v>0</v>
      </c>
      <c r="BJ42" s="7">
        <f>COUNTIF('Création Personnage'!$D$7,'Calculs bonus malus'!$B42)*'Calculs bonus malus'!BI42</f>
        <v>0</v>
      </c>
      <c r="BL42" s="7">
        <f>COUNTIF('Création Personnage'!$D$7,'Calculs bonus malus'!$B42)*'Calculs bonus malus'!BK42</f>
        <v>0</v>
      </c>
      <c r="BN42" s="7">
        <f>COUNTIF('Création Personnage'!$D$7,'Calculs bonus malus'!$B42)*'Calculs bonus malus'!BM42</f>
        <v>0</v>
      </c>
      <c r="BP42" s="7">
        <f>COUNTIF('Création Personnage'!$D$7,'Calculs bonus malus'!$B42)*'Calculs bonus malus'!BO42</f>
        <v>0</v>
      </c>
      <c r="BR42" s="7">
        <f>COUNTIF('Création Personnage'!$D$7,'Calculs bonus malus'!$B42)*'Calculs bonus malus'!BQ42</f>
        <v>0</v>
      </c>
      <c r="BT42" s="7">
        <f>COUNTIF('Création Personnage'!$D$7,'Calculs bonus malus'!$B42)*'Calculs bonus malus'!BS42</f>
        <v>0</v>
      </c>
      <c r="BV42" s="7">
        <f>COUNTIF('Création Personnage'!$D$7,'Calculs bonus malus'!$B42)*'Calculs bonus malus'!BU42</f>
        <v>0</v>
      </c>
      <c r="BX42" s="7">
        <f>COUNTIF('Création Personnage'!$D$7,'Calculs bonus malus'!$B42)*'Calculs bonus malus'!BW42</f>
        <v>0</v>
      </c>
      <c r="BZ42" s="7">
        <f>COUNTIF('Création Personnage'!$D$7,'Calculs bonus malus'!$B42)*'Calculs bonus malus'!BY42</f>
        <v>0</v>
      </c>
      <c r="CB42" s="7">
        <f>COUNTIF('Création Personnage'!$D$7,'Calculs bonus malus'!$B42)*'Calculs bonus malus'!CA42</f>
        <v>0</v>
      </c>
      <c r="CD42" s="7">
        <f>COUNTIF('Création Personnage'!$D$7,'Calculs bonus malus'!$B42)*'Calculs bonus malus'!CC42</f>
        <v>0</v>
      </c>
      <c r="CF42" s="7">
        <f>COUNTIF('Création Personnage'!$D$7,'Calculs bonus malus'!$B42)*'Calculs bonus malus'!CE42</f>
        <v>0</v>
      </c>
      <c r="CH42" s="7">
        <f>COUNTIF('Création Personnage'!$D$7,'Calculs bonus malus'!$B42)*'Calculs bonus malus'!CG42</f>
        <v>0</v>
      </c>
      <c r="CJ42" s="7">
        <f>COUNTIF('Création Personnage'!$D$7,'Calculs bonus malus'!$B42)*'Calculs bonus malus'!CI42</f>
        <v>0</v>
      </c>
      <c r="CL42" s="7">
        <f>COUNTIF('Création Personnage'!$D$7,'Calculs bonus malus'!$B42)*'Calculs bonus malus'!CK42</f>
        <v>0</v>
      </c>
      <c r="CM42">
        <v>3</v>
      </c>
      <c r="CN42" s="7">
        <f>COUNTIF('Création Personnage'!$D$7,'Calculs bonus malus'!$B42)*'Calculs bonus malus'!CM42</f>
        <v>0</v>
      </c>
      <c r="CP42" s="7">
        <f>COUNTIF('Création Personnage'!$D$7,'Calculs bonus malus'!$B42)*'Calculs bonus malus'!CO42</f>
        <v>0</v>
      </c>
      <c r="CR42" s="7">
        <f>COUNTIF('Création Personnage'!$D$7,'Calculs bonus malus'!$B42)*'Calculs bonus malus'!CQ42</f>
        <v>0</v>
      </c>
      <c r="CT42" s="7">
        <f>COUNTIF('Création Personnage'!$D$7,'Calculs bonus malus'!$B42)*'Calculs bonus malus'!CS42</f>
        <v>0</v>
      </c>
      <c r="CV42" s="7">
        <f>COUNTIF('Création Personnage'!$D$7,'Calculs bonus malus'!$B42)*'Calculs bonus malus'!CU42</f>
        <v>0</v>
      </c>
      <c r="CX42" s="7">
        <f>COUNTIF('Création Personnage'!$D$7,'Calculs bonus malus'!$B42)*'Calculs bonus malus'!CW42</f>
        <v>0</v>
      </c>
      <c r="CZ42" s="7">
        <f>COUNTIF('Création Personnage'!$D$7,'Calculs bonus malus'!$B42)*'Calculs bonus malus'!CY42</f>
        <v>0</v>
      </c>
      <c r="DB42" s="7">
        <f>COUNTIF('Création Personnage'!$D$7,'Calculs bonus malus'!$B42)*'Calculs bonus malus'!DA42</f>
        <v>0</v>
      </c>
      <c r="DD42" s="7">
        <f>COUNTIF('Création Personnage'!$D$7,'Calculs bonus malus'!$B42)*'Calculs bonus malus'!DC42</f>
        <v>0</v>
      </c>
      <c r="DF42" s="7">
        <f>COUNTIF('Création Personnage'!$D$7,'Calculs bonus malus'!$B42)*'Calculs bonus malus'!DE42</f>
        <v>0</v>
      </c>
      <c r="DH42" s="7">
        <f>COUNTIF('Création Personnage'!$D$7,'Calculs bonus malus'!$B42)*'Calculs bonus malus'!DG42</f>
        <v>0</v>
      </c>
      <c r="DJ42" s="7">
        <f>COUNTIF('Création Personnage'!$D$7,'Calculs bonus malus'!$B42)*'Calculs bonus malus'!DI42</f>
        <v>0</v>
      </c>
    </row>
    <row r="43" spans="1:114" x14ac:dyDescent="0.2">
      <c r="A43" s="257"/>
      <c r="B43" t="str">
        <f>Params!A75</f>
        <v>Esclave</v>
      </c>
      <c r="D43" s="7">
        <f>COUNTIF('Création Personnage'!$D$7,'Calculs bonus malus'!$B43)*'Calculs bonus malus'!C43</f>
        <v>0</v>
      </c>
      <c r="F43" s="7">
        <f>COUNTIF('Création Personnage'!$D$7,'Calculs bonus malus'!$B43)*'Calculs bonus malus'!E43</f>
        <v>0</v>
      </c>
      <c r="H43" s="7">
        <f>COUNTIF('Création Personnage'!$D$7,'Calculs bonus malus'!$B43)*'Calculs bonus malus'!G43</f>
        <v>0</v>
      </c>
      <c r="J43" s="7">
        <f>COUNTIF('Création Personnage'!$D$7,'Calculs bonus malus'!$B43)*'Calculs bonus malus'!I43</f>
        <v>0</v>
      </c>
      <c r="L43" s="7">
        <f>COUNTIF('Création Personnage'!$D$7,'Calculs bonus malus'!$B43)*'Calculs bonus malus'!K43</f>
        <v>0</v>
      </c>
      <c r="N43" s="7">
        <f>COUNTIF('Création Personnage'!$D$7,'Calculs bonus malus'!$B43)*'Calculs bonus malus'!M43</f>
        <v>0</v>
      </c>
      <c r="P43" s="7">
        <f>COUNTIF('Création Personnage'!$D$7,'Calculs bonus malus'!$B43)*'Calculs bonus malus'!O43</f>
        <v>0</v>
      </c>
      <c r="R43" s="7">
        <f>COUNTIF('Création Personnage'!$D$7,'Calculs bonus malus'!$B43)*'Calculs bonus malus'!Q43</f>
        <v>0</v>
      </c>
      <c r="T43" s="7">
        <f>COUNTIF('Création Personnage'!$D$7,'Calculs bonus malus'!$B43)*'Calculs bonus malus'!S43</f>
        <v>0</v>
      </c>
      <c r="V43" s="7">
        <f>COUNTIF('Création Personnage'!$D$7,'Calculs bonus malus'!$B43)*'Calculs bonus malus'!U43</f>
        <v>0</v>
      </c>
      <c r="X43" s="7">
        <f>COUNTIF('Création Personnage'!$D$7,'Calculs bonus malus'!$B43)*'Calculs bonus malus'!W43</f>
        <v>0</v>
      </c>
      <c r="Z43" s="7">
        <f>COUNTIF('Création Personnage'!$D$7,'Calculs bonus malus'!$B43)*'Calculs bonus malus'!Y43</f>
        <v>0</v>
      </c>
      <c r="AB43" s="7">
        <f>COUNTIF('Création Personnage'!$D$7,'Calculs bonus malus'!$B43)*'Calculs bonus malus'!AA43</f>
        <v>0</v>
      </c>
      <c r="AD43" s="7">
        <f>COUNTIF('Création Personnage'!$D$7,'Calculs bonus malus'!$B43)*'Calculs bonus malus'!AC43</f>
        <v>0</v>
      </c>
      <c r="AF43" s="7">
        <f>COUNTIF('Création Personnage'!$D$7,'Calculs bonus malus'!$B43)*'Calculs bonus malus'!AE43</f>
        <v>0</v>
      </c>
      <c r="AG43">
        <v>3</v>
      </c>
      <c r="AH43" s="7">
        <f>COUNTIF('Création Personnage'!$D$7,'Calculs bonus malus'!$B43)*'Calculs bonus malus'!AG43</f>
        <v>0</v>
      </c>
      <c r="AJ43" s="7">
        <f>COUNTIF('Création Personnage'!$D$7,'Calculs bonus malus'!$B43)*'Calculs bonus malus'!AI43</f>
        <v>0</v>
      </c>
      <c r="AL43" s="7">
        <f>COUNTIF('Création Personnage'!$D$7,'Calculs bonus malus'!$B43)*'Calculs bonus malus'!AK43</f>
        <v>0</v>
      </c>
      <c r="AN43" s="7">
        <f>COUNTIF('Création Personnage'!$D$7,'Calculs bonus malus'!$B43)*'Calculs bonus malus'!AM43</f>
        <v>0</v>
      </c>
      <c r="AP43" s="7">
        <f>COUNTIF('Création Personnage'!$D$7,'Calculs bonus malus'!$B43)*'Calculs bonus malus'!AO43</f>
        <v>0</v>
      </c>
      <c r="AR43" s="7">
        <f>COUNTIF('Création Personnage'!$D$7,'Calculs bonus malus'!$B43)*'Calculs bonus malus'!AQ43</f>
        <v>0</v>
      </c>
      <c r="AT43" s="7">
        <f>COUNTIF('Création Personnage'!$D$7,'Calculs bonus malus'!$B43)*'Calculs bonus malus'!AS43</f>
        <v>0</v>
      </c>
      <c r="AV43" s="7">
        <f>COUNTIF('Création Personnage'!$D$7,'Calculs bonus malus'!$B43)*'Calculs bonus malus'!AU43</f>
        <v>0</v>
      </c>
      <c r="AX43" s="7">
        <f>COUNTIF('Création Personnage'!$D$7,'Calculs bonus malus'!$B43)*'Calculs bonus malus'!AW43</f>
        <v>0</v>
      </c>
      <c r="AZ43" s="7">
        <f>COUNTIF('Création Personnage'!$D$7,'Calculs bonus malus'!$B43)*'Calculs bonus malus'!AY43</f>
        <v>0</v>
      </c>
      <c r="BB43" s="7">
        <f>COUNTIF('Création Personnage'!$D$7,'Calculs bonus malus'!$B43)*'Calculs bonus malus'!BA43</f>
        <v>0</v>
      </c>
      <c r="BD43" s="7">
        <f>COUNTIF('Création Personnage'!$D$7,'Calculs bonus malus'!$B43)*'Calculs bonus malus'!BC43</f>
        <v>0</v>
      </c>
      <c r="BF43" s="7">
        <f>COUNTIF('Création Personnage'!$D$7,'Calculs bonus malus'!$B43)*'Calculs bonus malus'!BE43</f>
        <v>0</v>
      </c>
      <c r="BH43" s="7">
        <f>COUNTIF('Création Personnage'!$D$7,'Calculs bonus malus'!$B43)*'Calculs bonus malus'!BG43</f>
        <v>0</v>
      </c>
      <c r="BJ43" s="7">
        <f>COUNTIF('Création Personnage'!$D$7,'Calculs bonus malus'!$B43)*'Calculs bonus malus'!BI43</f>
        <v>0</v>
      </c>
      <c r="BL43" s="7">
        <f>COUNTIF('Création Personnage'!$D$7,'Calculs bonus malus'!$B43)*'Calculs bonus malus'!BK43</f>
        <v>0</v>
      </c>
      <c r="BN43" s="7">
        <f>COUNTIF('Création Personnage'!$D$7,'Calculs bonus malus'!$B43)*'Calculs bonus malus'!BM43</f>
        <v>0</v>
      </c>
      <c r="BP43" s="7">
        <f>COUNTIF('Création Personnage'!$D$7,'Calculs bonus malus'!$B43)*'Calculs bonus malus'!BO43</f>
        <v>0</v>
      </c>
      <c r="BR43" s="7">
        <f>COUNTIF('Création Personnage'!$D$7,'Calculs bonus malus'!$B43)*'Calculs bonus malus'!BQ43</f>
        <v>0</v>
      </c>
      <c r="BT43" s="7">
        <f>COUNTIF('Création Personnage'!$D$7,'Calculs bonus malus'!$B43)*'Calculs bonus malus'!BS43</f>
        <v>0</v>
      </c>
      <c r="BV43" s="7">
        <f>COUNTIF('Création Personnage'!$D$7,'Calculs bonus malus'!$B43)*'Calculs bonus malus'!BU43</f>
        <v>0</v>
      </c>
      <c r="BX43" s="7">
        <f>COUNTIF('Création Personnage'!$D$7,'Calculs bonus malus'!$B43)*'Calculs bonus malus'!BW43</f>
        <v>0</v>
      </c>
      <c r="BZ43" s="7">
        <f>COUNTIF('Création Personnage'!$D$7,'Calculs bonus malus'!$B43)*'Calculs bonus malus'!BY43</f>
        <v>0</v>
      </c>
      <c r="CB43" s="7">
        <f>COUNTIF('Création Personnage'!$D$7,'Calculs bonus malus'!$B43)*'Calculs bonus malus'!CA43</f>
        <v>0</v>
      </c>
      <c r="CD43" s="7">
        <f>COUNTIF('Création Personnage'!$D$7,'Calculs bonus malus'!$B43)*'Calculs bonus malus'!CC43</f>
        <v>0</v>
      </c>
      <c r="CF43" s="7">
        <f>COUNTIF('Création Personnage'!$D$7,'Calculs bonus malus'!$B43)*'Calculs bonus malus'!CE43</f>
        <v>0</v>
      </c>
      <c r="CH43" s="7">
        <f>COUNTIF('Création Personnage'!$D$7,'Calculs bonus malus'!$B43)*'Calculs bonus malus'!CG43</f>
        <v>0</v>
      </c>
      <c r="CJ43" s="7">
        <f>COUNTIF('Création Personnage'!$D$7,'Calculs bonus malus'!$B43)*'Calculs bonus malus'!CI43</f>
        <v>0</v>
      </c>
      <c r="CL43" s="7">
        <f>COUNTIF('Création Personnage'!$D$7,'Calculs bonus malus'!$B43)*'Calculs bonus malus'!CK43</f>
        <v>0</v>
      </c>
      <c r="CN43" s="7">
        <f>COUNTIF('Création Personnage'!$D$7,'Calculs bonus malus'!$B43)*'Calculs bonus malus'!CM43</f>
        <v>0</v>
      </c>
      <c r="CP43" s="7">
        <f>COUNTIF('Création Personnage'!$D$7,'Calculs bonus malus'!$B43)*'Calculs bonus malus'!CO43</f>
        <v>0</v>
      </c>
      <c r="CR43" s="7">
        <f>COUNTIF('Création Personnage'!$D$7,'Calculs bonus malus'!$B43)*'Calculs bonus malus'!CQ43</f>
        <v>0</v>
      </c>
      <c r="CT43" s="7">
        <f>COUNTIF('Création Personnage'!$D$7,'Calculs bonus malus'!$B43)*'Calculs bonus malus'!CS43</f>
        <v>0</v>
      </c>
      <c r="CV43" s="7">
        <f>COUNTIF('Création Personnage'!$D$7,'Calculs bonus malus'!$B43)*'Calculs bonus malus'!CU43</f>
        <v>0</v>
      </c>
      <c r="CX43" s="7">
        <f>COUNTIF('Création Personnage'!$D$7,'Calculs bonus malus'!$B43)*'Calculs bonus malus'!CW43</f>
        <v>0</v>
      </c>
      <c r="CZ43" s="7">
        <f>COUNTIF('Création Personnage'!$D$7,'Calculs bonus malus'!$B43)*'Calculs bonus malus'!CY43</f>
        <v>0</v>
      </c>
      <c r="DB43" s="7">
        <f>COUNTIF('Création Personnage'!$D$7,'Calculs bonus malus'!$B43)*'Calculs bonus malus'!DA43</f>
        <v>0</v>
      </c>
      <c r="DD43" s="7">
        <f>COUNTIF('Création Personnage'!$D$7,'Calculs bonus malus'!$B43)*'Calculs bonus malus'!DC43</f>
        <v>0</v>
      </c>
      <c r="DF43" s="7">
        <f>COUNTIF('Création Personnage'!$D$7,'Calculs bonus malus'!$B43)*'Calculs bonus malus'!DE43</f>
        <v>0</v>
      </c>
      <c r="DH43" s="7">
        <f>COUNTIF('Création Personnage'!$D$7,'Calculs bonus malus'!$B43)*'Calculs bonus malus'!DG43</f>
        <v>0</v>
      </c>
      <c r="DJ43" s="7">
        <f>COUNTIF('Création Personnage'!$D$7,'Calculs bonus malus'!$B43)*'Calculs bonus malus'!DI43</f>
        <v>0</v>
      </c>
    </row>
    <row r="44" spans="1:114" x14ac:dyDescent="0.2">
      <c r="A44" s="257"/>
      <c r="B44" t="str">
        <f>Params!A76</f>
        <v>Pillard</v>
      </c>
      <c r="D44" s="7">
        <f>COUNTIF('Création Personnage'!$D$7,'Calculs bonus malus'!$B44)*'Calculs bonus malus'!C44</f>
        <v>0</v>
      </c>
      <c r="F44" s="7">
        <f>COUNTIF('Création Personnage'!$D$7,'Calculs bonus malus'!$B44)*'Calculs bonus malus'!E44</f>
        <v>0</v>
      </c>
      <c r="H44" s="7">
        <f>COUNTIF('Création Personnage'!$D$7,'Calculs bonus malus'!$B44)*'Calculs bonus malus'!G44</f>
        <v>0</v>
      </c>
      <c r="J44" s="7">
        <f>COUNTIF('Création Personnage'!$D$7,'Calculs bonus malus'!$B44)*'Calculs bonus malus'!I44</f>
        <v>0</v>
      </c>
      <c r="L44" s="7">
        <f>COUNTIF('Création Personnage'!$D$7,'Calculs bonus malus'!$B44)*'Calculs bonus malus'!K44</f>
        <v>0</v>
      </c>
      <c r="N44" s="7">
        <f>COUNTIF('Création Personnage'!$D$7,'Calculs bonus malus'!$B44)*'Calculs bonus malus'!M44</f>
        <v>0</v>
      </c>
      <c r="P44" s="7">
        <f>COUNTIF('Création Personnage'!$D$7,'Calculs bonus malus'!$B44)*'Calculs bonus malus'!O44</f>
        <v>0</v>
      </c>
      <c r="R44" s="7">
        <f>COUNTIF('Création Personnage'!$D$7,'Calculs bonus malus'!$B44)*'Calculs bonus malus'!Q44</f>
        <v>0</v>
      </c>
      <c r="T44" s="7">
        <f>COUNTIF('Création Personnage'!$D$7,'Calculs bonus malus'!$B44)*'Calculs bonus malus'!S44</f>
        <v>0</v>
      </c>
      <c r="V44" s="7">
        <f>COUNTIF('Création Personnage'!$D$7,'Calculs bonus malus'!$B44)*'Calculs bonus malus'!U44</f>
        <v>0</v>
      </c>
      <c r="X44" s="7">
        <f>COUNTIF('Création Personnage'!$D$7,'Calculs bonus malus'!$B44)*'Calculs bonus malus'!W44</f>
        <v>0</v>
      </c>
      <c r="Z44" s="7">
        <f>COUNTIF('Création Personnage'!$D$7,'Calculs bonus malus'!$B44)*'Calculs bonus malus'!Y44</f>
        <v>0</v>
      </c>
      <c r="AB44" s="7">
        <f>COUNTIF('Création Personnage'!$D$7,'Calculs bonus malus'!$B44)*'Calculs bonus malus'!AA44</f>
        <v>0</v>
      </c>
      <c r="AD44" s="7">
        <f>COUNTIF('Création Personnage'!$D$7,'Calculs bonus malus'!$B44)*'Calculs bonus malus'!AC44</f>
        <v>0</v>
      </c>
      <c r="AF44" s="7">
        <f>COUNTIF('Création Personnage'!$D$7,'Calculs bonus malus'!$B44)*'Calculs bonus malus'!AE44</f>
        <v>0</v>
      </c>
      <c r="AH44" s="7">
        <f>COUNTIF('Création Personnage'!$D$7,'Calculs bonus malus'!$B44)*'Calculs bonus malus'!AG44</f>
        <v>0</v>
      </c>
      <c r="AJ44" s="7">
        <f>COUNTIF('Création Personnage'!$D$7,'Calculs bonus malus'!$B44)*'Calculs bonus malus'!AI44</f>
        <v>0</v>
      </c>
      <c r="AL44" s="7">
        <f>COUNTIF('Création Personnage'!$D$7,'Calculs bonus malus'!$B44)*'Calculs bonus malus'!AK44</f>
        <v>0</v>
      </c>
      <c r="AN44" s="7">
        <f>COUNTIF('Création Personnage'!$D$7,'Calculs bonus malus'!$B44)*'Calculs bonus malus'!AM44</f>
        <v>0</v>
      </c>
      <c r="AP44" s="7">
        <f>COUNTIF('Création Personnage'!$D$7,'Calculs bonus malus'!$B44)*'Calculs bonus malus'!AO44</f>
        <v>0</v>
      </c>
      <c r="AR44" s="7">
        <f>COUNTIF('Création Personnage'!$D$7,'Calculs bonus malus'!$B44)*'Calculs bonus malus'!AQ44</f>
        <v>0</v>
      </c>
      <c r="AT44" s="7">
        <f>COUNTIF('Création Personnage'!$D$7,'Calculs bonus malus'!$B44)*'Calculs bonus malus'!AS44</f>
        <v>0</v>
      </c>
      <c r="AV44" s="7">
        <f>COUNTIF('Création Personnage'!$D$7,'Calculs bonus malus'!$B44)*'Calculs bonus malus'!AU44</f>
        <v>0</v>
      </c>
      <c r="AX44" s="7">
        <f>COUNTIF('Création Personnage'!$D$7,'Calculs bonus malus'!$B44)*'Calculs bonus malus'!AW44</f>
        <v>0</v>
      </c>
      <c r="AZ44" s="7">
        <f>COUNTIF('Création Personnage'!$D$7,'Calculs bonus malus'!$B44)*'Calculs bonus malus'!AY44</f>
        <v>0</v>
      </c>
      <c r="BB44" s="7">
        <f>COUNTIF('Création Personnage'!$D$7,'Calculs bonus malus'!$B44)*'Calculs bonus malus'!BA44</f>
        <v>0</v>
      </c>
      <c r="BD44" s="7">
        <f>COUNTIF('Création Personnage'!$D$7,'Calculs bonus malus'!$B44)*'Calculs bonus malus'!BC44</f>
        <v>0</v>
      </c>
      <c r="BF44" s="7">
        <f>COUNTIF('Création Personnage'!$D$7,'Calculs bonus malus'!$B44)*'Calculs bonus malus'!BE44</f>
        <v>0</v>
      </c>
      <c r="BH44" s="7">
        <f>COUNTIF('Création Personnage'!$D$7,'Calculs bonus malus'!$B44)*'Calculs bonus malus'!BG44</f>
        <v>0</v>
      </c>
      <c r="BJ44" s="7">
        <f>COUNTIF('Création Personnage'!$D$7,'Calculs bonus malus'!$B44)*'Calculs bonus malus'!BI44</f>
        <v>0</v>
      </c>
      <c r="BL44" s="7">
        <f>COUNTIF('Création Personnage'!$D$7,'Calculs bonus malus'!$B44)*'Calculs bonus malus'!BK44</f>
        <v>0</v>
      </c>
      <c r="BN44" s="7">
        <f>COUNTIF('Création Personnage'!$D$7,'Calculs bonus malus'!$B44)*'Calculs bonus malus'!BM44</f>
        <v>0</v>
      </c>
      <c r="BP44" s="7">
        <f>COUNTIF('Création Personnage'!$D$7,'Calculs bonus malus'!$B44)*'Calculs bonus malus'!BO44</f>
        <v>0</v>
      </c>
      <c r="BR44" s="7">
        <f>COUNTIF('Création Personnage'!$D$7,'Calculs bonus malus'!$B44)*'Calculs bonus malus'!BQ44</f>
        <v>0</v>
      </c>
      <c r="BT44" s="7">
        <f>COUNTIF('Création Personnage'!$D$7,'Calculs bonus malus'!$B44)*'Calculs bonus malus'!BS44</f>
        <v>0</v>
      </c>
      <c r="BV44" s="7">
        <f>COUNTIF('Création Personnage'!$D$7,'Calculs bonus malus'!$B44)*'Calculs bonus malus'!BU44</f>
        <v>0</v>
      </c>
      <c r="BX44" s="7">
        <f>COUNTIF('Création Personnage'!$D$7,'Calculs bonus malus'!$B44)*'Calculs bonus malus'!BW44</f>
        <v>0</v>
      </c>
      <c r="BZ44" s="7">
        <f>COUNTIF('Création Personnage'!$D$7,'Calculs bonus malus'!$B44)*'Calculs bonus malus'!BY44</f>
        <v>0</v>
      </c>
      <c r="CB44" s="7">
        <f>COUNTIF('Création Personnage'!$D$7,'Calculs bonus malus'!$B44)*'Calculs bonus malus'!CA44</f>
        <v>0</v>
      </c>
      <c r="CD44" s="7">
        <f>COUNTIF('Création Personnage'!$D$7,'Calculs bonus malus'!$B44)*'Calculs bonus malus'!CC44</f>
        <v>0</v>
      </c>
      <c r="CF44" s="7">
        <f>COUNTIF('Création Personnage'!$D$7,'Calculs bonus malus'!$B44)*'Calculs bonus malus'!CE44</f>
        <v>0</v>
      </c>
      <c r="CH44" s="7">
        <f>COUNTIF('Création Personnage'!$D$7,'Calculs bonus malus'!$B44)*'Calculs bonus malus'!CG44</f>
        <v>0</v>
      </c>
      <c r="CJ44" s="7">
        <f>COUNTIF('Création Personnage'!$D$7,'Calculs bonus malus'!$B44)*'Calculs bonus malus'!CI44</f>
        <v>0</v>
      </c>
      <c r="CL44" s="7">
        <f>COUNTIF('Création Personnage'!$D$7,'Calculs bonus malus'!$B44)*'Calculs bonus malus'!CK44</f>
        <v>0</v>
      </c>
      <c r="CN44" s="7">
        <f>COUNTIF('Création Personnage'!$D$7,'Calculs bonus malus'!$B44)*'Calculs bonus malus'!CM44</f>
        <v>0</v>
      </c>
      <c r="CP44" s="7">
        <f>COUNTIF('Création Personnage'!$D$7,'Calculs bonus malus'!$B44)*'Calculs bonus malus'!CO44</f>
        <v>0</v>
      </c>
      <c r="CR44" s="7">
        <f>COUNTIF('Création Personnage'!$D$7,'Calculs bonus malus'!$B44)*'Calculs bonus malus'!CQ44</f>
        <v>0</v>
      </c>
      <c r="CT44" s="7">
        <f>COUNTIF('Création Personnage'!$D$7,'Calculs bonus malus'!$B44)*'Calculs bonus malus'!CS44</f>
        <v>0</v>
      </c>
      <c r="CV44" s="7">
        <f>COUNTIF('Création Personnage'!$D$7,'Calculs bonus malus'!$B44)*'Calculs bonus malus'!CU44</f>
        <v>0</v>
      </c>
      <c r="CX44" s="7">
        <f>COUNTIF('Création Personnage'!$D$7,'Calculs bonus malus'!$B44)*'Calculs bonus malus'!CW44</f>
        <v>0</v>
      </c>
      <c r="CZ44" s="7">
        <f>COUNTIF('Création Personnage'!$D$7,'Calculs bonus malus'!$B44)*'Calculs bonus malus'!CY44</f>
        <v>0</v>
      </c>
      <c r="DB44" s="7">
        <f>COUNTIF('Création Personnage'!$D$7,'Calculs bonus malus'!$B44)*'Calculs bonus malus'!DA44</f>
        <v>0</v>
      </c>
      <c r="DD44" s="7">
        <f>COUNTIF('Création Personnage'!$D$7,'Calculs bonus malus'!$B44)*'Calculs bonus malus'!DC44</f>
        <v>0</v>
      </c>
      <c r="DE44">
        <v>3</v>
      </c>
      <c r="DF44" s="7">
        <f>COUNTIF('Création Personnage'!$D$7,'Calculs bonus malus'!$B44)*'Calculs bonus malus'!DE44</f>
        <v>0</v>
      </c>
      <c r="DH44" s="7">
        <f>COUNTIF('Création Personnage'!$D$7,'Calculs bonus malus'!$B44)*'Calculs bonus malus'!DG44</f>
        <v>0</v>
      </c>
      <c r="DJ44" s="7">
        <f>COUNTIF('Création Personnage'!$D$7,'Calculs bonus malus'!$B44)*'Calculs bonus malus'!DI44</f>
        <v>0</v>
      </c>
    </row>
    <row r="45" spans="1:114" x14ac:dyDescent="0.2">
      <c r="A45" s="257"/>
      <c r="B45" t="str">
        <f>Params!A77</f>
        <v>Pirate</v>
      </c>
      <c r="D45" s="7">
        <f>COUNTIF('Création Personnage'!$D$7,'Calculs bonus malus'!$B45)*'Calculs bonus malus'!C45</f>
        <v>0</v>
      </c>
      <c r="F45" s="7">
        <f>COUNTIF('Création Personnage'!$D$7,'Calculs bonus malus'!$B45)*'Calculs bonus malus'!E45</f>
        <v>0</v>
      </c>
      <c r="H45" s="7">
        <f>COUNTIF('Création Personnage'!$D$7,'Calculs bonus malus'!$B45)*'Calculs bonus malus'!G45</f>
        <v>0</v>
      </c>
      <c r="J45" s="7">
        <f>COUNTIF('Création Personnage'!$D$7,'Calculs bonus malus'!$B45)*'Calculs bonus malus'!I45</f>
        <v>0</v>
      </c>
      <c r="L45" s="7">
        <f>COUNTIF('Création Personnage'!$D$7,'Calculs bonus malus'!$B45)*'Calculs bonus malus'!K45</f>
        <v>0</v>
      </c>
      <c r="N45" s="7">
        <f>COUNTIF('Création Personnage'!$D$7,'Calculs bonus malus'!$B45)*'Calculs bonus malus'!M45</f>
        <v>0</v>
      </c>
      <c r="P45" s="7">
        <f>COUNTIF('Création Personnage'!$D$7,'Calculs bonus malus'!$B45)*'Calculs bonus malus'!O45</f>
        <v>0</v>
      </c>
      <c r="R45" s="7">
        <f>COUNTIF('Création Personnage'!$D$7,'Calculs bonus malus'!$B45)*'Calculs bonus malus'!Q45</f>
        <v>0</v>
      </c>
      <c r="T45" s="7">
        <f>COUNTIF('Création Personnage'!$D$7,'Calculs bonus malus'!$B45)*'Calculs bonus malus'!S45</f>
        <v>0</v>
      </c>
      <c r="V45" s="7">
        <f>COUNTIF('Création Personnage'!$D$7,'Calculs bonus malus'!$B45)*'Calculs bonus malus'!U45</f>
        <v>0</v>
      </c>
      <c r="X45" s="7">
        <f>COUNTIF('Création Personnage'!$D$7,'Calculs bonus malus'!$B45)*'Calculs bonus malus'!W45</f>
        <v>0</v>
      </c>
      <c r="Z45" s="7">
        <f>COUNTIF('Création Personnage'!$D$7,'Calculs bonus malus'!$B45)*'Calculs bonus malus'!Y45</f>
        <v>0</v>
      </c>
      <c r="AB45" s="7">
        <f>COUNTIF('Création Personnage'!$D$7,'Calculs bonus malus'!$B45)*'Calculs bonus malus'!AA45</f>
        <v>0</v>
      </c>
      <c r="AD45" s="7">
        <f>COUNTIF('Création Personnage'!$D$7,'Calculs bonus malus'!$B45)*'Calculs bonus malus'!AC45</f>
        <v>0</v>
      </c>
      <c r="AE45">
        <v>3</v>
      </c>
      <c r="AF45" s="7">
        <f>COUNTIF('Création Personnage'!$D$7,'Calculs bonus malus'!$B45)*'Calculs bonus malus'!AE45</f>
        <v>0</v>
      </c>
      <c r="AH45" s="7">
        <f>COUNTIF('Création Personnage'!$D$7,'Calculs bonus malus'!$B45)*'Calculs bonus malus'!AG45</f>
        <v>0</v>
      </c>
      <c r="AJ45" s="7">
        <f>COUNTIF('Création Personnage'!$D$7,'Calculs bonus malus'!$B45)*'Calculs bonus malus'!AI45</f>
        <v>0</v>
      </c>
      <c r="AL45" s="7">
        <f>COUNTIF('Création Personnage'!$D$7,'Calculs bonus malus'!$B45)*'Calculs bonus malus'!AK45</f>
        <v>0</v>
      </c>
      <c r="AN45" s="7">
        <f>COUNTIF('Création Personnage'!$D$7,'Calculs bonus malus'!$B45)*'Calculs bonus malus'!AM45</f>
        <v>0</v>
      </c>
      <c r="AP45" s="7">
        <f>COUNTIF('Création Personnage'!$D$7,'Calculs bonus malus'!$B45)*'Calculs bonus malus'!AO45</f>
        <v>0</v>
      </c>
      <c r="AR45" s="7">
        <f>COUNTIF('Création Personnage'!$D$7,'Calculs bonus malus'!$B45)*'Calculs bonus malus'!AQ45</f>
        <v>0</v>
      </c>
      <c r="AT45" s="7">
        <f>COUNTIF('Création Personnage'!$D$7,'Calculs bonus malus'!$B45)*'Calculs bonus malus'!AS45</f>
        <v>0</v>
      </c>
      <c r="AV45" s="7">
        <f>COUNTIF('Création Personnage'!$D$7,'Calculs bonus malus'!$B45)*'Calculs bonus malus'!AU45</f>
        <v>0</v>
      </c>
      <c r="AX45" s="7">
        <f>COUNTIF('Création Personnage'!$D$7,'Calculs bonus malus'!$B45)*'Calculs bonus malus'!AW45</f>
        <v>0</v>
      </c>
      <c r="AZ45" s="7">
        <f>COUNTIF('Création Personnage'!$D$7,'Calculs bonus malus'!$B45)*'Calculs bonus malus'!AY45</f>
        <v>0</v>
      </c>
      <c r="BB45" s="7">
        <f>COUNTIF('Création Personnage'!$D$7,'Calculs bonus malus'!$B45)*'Calculs bonus malus'!BA45</f>
        <v>0</v>
      </c>
      <c r="BD45" s="7">
        <f>COUNTIF('Création Personnage'!$D$7,'Calculs bonus malus'!$B45)*'Calculs bonus malus'!BC45</f>
        <v>0</v>
      </c>
      <c r="BF45" s="7">
        <f>COUNTIF('Création Personnage'!$D$7,'Calculs bonus malus'!$B45)*'Calculs bonus malus'!BE45</f>
        <v>0</v>
      </c>
      <c r="BH45" s="7">
        <f>COUNTIF('Création Personnage'!$D$7,'Calculs bonus malus'!$B45)*'Calculs bonus malus'!BG45</f>
        <v>0</v>
      </c>
      <c r="BJ45" s="7">
        <f>COUNTIF('Création Personnage'!$D$7,'Calculs bonus malus'!$B45)*'Calculs bonus malus'!BI45</f>
        <v>0</v>
      </c>
      <c r="BL45" s="7">
        <f>COUNTIF('Création Personnage'!$D$7,'Calculs bonus malus'!$B45)*'Calculs bonus malus'!BK45</f>
        <v>0</v>
      </c>
      <c r="BN45" s="7">
        <f>COUNTIF('Création Personnage'!$D$7,'Calculs bonus malus'!$B45)*'Calculs bonus malus'!BM45</f>
        <v>0</v>
      </c>
      <c r="BP45" s="7">
        <f>COUNTIF('Création Personnage'!$D$7,'Calculs bonus malus'!$B45)*'Calculs bonus malus'!BO45</f>
        <v>0</v>
      </c>
      <c r="BR45" s="7">
        <f>COUNTIF('Création Personnage'!$D$7,'Calculs bonus malus'!$B45)*'Calculs bonus malus'!BQ45</f>
        <v>0</v>
      </c>
      <c r="BT45" s="7">
        <f>COUNTIF('Création Personnage'!$D$7,'Calculs bonus malus'!$B45)*'Calculs bonus malus'!BS45</f>
        <v>0</v>
      </c>
      <c r="BV45" s="7">
        <f>COUNTIF('Création Personnage'!$D$7,'Calculs bonus malus'!$B45)*'Calculs bonus malus'!BU45</f>
        <v>0</v>
      </c>
      <c r="BX45" s="7">
        <f>COUNTIF('Création Personnage'!$D$7,'Calculs bonus malus'!$B45)*'Calculs bonus malus'!BW45</f>
        <v>0</v>
      </c>
      <c r="BZ45" s="7">
        <f>COUNTIF('Création Personnage'!$D$7,'Calculs bonus malus'!$B45)*'Calculs bonus malus'!BY45</f>
        <v>0</v>
      </c>
      <c r="CB45" s="7">
        <f>COUNTIF('Création Personnage'!$D$7,'Calculs bonus malus'!$B45)*'Calculs bonus malus'!CA45</f>
        <v>0</v>
      </c>
      <c r="CD45" s="7">
        <f>COUNTIF('Création Personnage'!$D$7,'Calculs bonus malus'!$B45)*'Calculs bonus malus'!CC45</f>
        <v>0</v>
      </c>
      <c r="CF45" s="7">
        <f>COUNTIF('Création Personnage'!$D$7,'Calculs bonus malus'!$B45)*'Calculs bonus malus'!CE45</f>
        <v>0</v>
      </c>
      <c r="CH45" s="7">
        <f>COUNTIF('Création Personnage'!$D$7,'Calculs bonus malus'!$B45)*'Calculs bonus malus'!CG45</f>
        <v>0</v>
      </c>
      <c r="CJ45" s="7">
        <f>COUNTIF('Création Personnage'!$D$7,'Calculs bonus malus'!$B45)*'Calculs bonus malus'!CI45</f>
        <v>0</v>
      </c>
      <c r="CL45" s="7">
        <f>COUNTIF('Création Personnage'!$D$7,'Calculs bonus malus'!$B45)*'Calculs bonus malus'!CK45</f>
        <v>0</v>
      </c>
      <c r="CN45" s="7">
        <f>COUNTIF('Création Personnage'!$D$7,'Calculs bonus malus'!$B45)*'Calculs bonus malus'!CM45</f>
        <v>0</v>
      </c>
      <c r="CP45" s="7">
        <f>COUNTIF('Création Personnage'!$D$7,'Calculs bonus malus'!$B45)*'Calculs bonus malus'!CO45</f>
        <v>0</v>
      </c>
      <c r="CR45" s="7">
        <f>COUNTIF('Création Personnage'!$D$7,'Calculs bonus malus'!$B45)*'Calculs bonus malus'!CQ45</f>
        <v>0</v>
      </c>
      <c r="CT45" s="7">
        <f>COUNTIF('Création Personnage'!$D$7,'Calculs bonus malus'!$B45)*'Calculs bonus malus'!CS45</f>
        <v>0</v>
      </c>
      <c r="CV45" s="7">
        <f>COUNTIF('Création Personnage'!$D$7,'Calculs bonus malus'!$B45)*'Calculs bonus malus'!CU45</f>
        <v>0</v>
      </c>
      <c r="CX45" s="7">
        <f>COUNTIF('Création Personnage'!$D$7,'Calculs bonus malus'!$B45)*'Calculs bonus malus'!CW45</f>
        <v>0</v>
      </c>
      <c r="CZ45" s="7">
        <f>COUNTIF('Création Personnage'!$D$7,'Calculs bonus malus'!$B45)*'Calculs bonus malus'!CY45</f>
        <v>0</v>
      </c>
      <c r="DB45" s="7">
        <f>COUNTIF('Création Personnage'!$D$7,'Calculs bonus malus'!$B45)*'Calculs bonus malus'!DA45</f>
        <v>0</v>
      </c>
      <c r="DD45" s="7">
        <f>COUNTIF('Création Personnage'!$D$7,'Calculs bonus malus'!$B45)*'Calculs bonus malus'!DC45</f>
        <v>0</v>
      </c>
      <c r="DF45" s="7">
        <f>COUNTIF('Création Personnage'!$D$7,'Calculs bonus malus'!$B45)*'Calculs bonus malus'!DE45</f>
        <v>0</v>
      </c>
      <c r="DH45" s="7">
        <f>COUNTIF('Création Personnage'!$D$7,'Calculs bonus malus'!$B45)*'Calculs bonus malus'!DG45</f>
        <v>0</v>
      </c>
      <c r="DJ45" s="7">
        <f>COUNTIF('Création Personnage'!$D$7,'Calculs bonus malus'!$B45)*'Calculs bonus malus'!DI45</f>
        <v>0</v>
      </c>
    </row>
    <row r="46" spans="1:114" x14ac:dyDescent="0.2">
      <c r="A46" s="257"/>
      <c r="B46" t="str">
        <f>Params!A78</f>
        <v>Indigène</v>
      </c>
      <c r="D46" s="7">
        <f>COUNTIF('Création Personnage'!$D$7,'Calculs bonus malus'!$B46)*'Calculs bonus malus'!C46</f>
        <v>0</v>
      </c>
      <c r="F46" s="7">
        <f>COUNTIF('Création Personnage'!$D$7,'Calculs bonus malus'!$B46)*'Calculs bonus malus'!E46</f>
        <v>0</v>
      </c>
      <c r="H46" s="7">
        <f>COUNTIF('Création Personnage'!$D$7,'Calculs bonus malus'!$B46)*'Calculs bonus malus'!G46</f>
        <v>0</v>
      </c>
      <c r="J46" s="7">
        <f>COUNTIF('Création Personnage'!$D$7,'Calculs bonus malus'!$B46)*'Calculs bonus malus'!I46</f>
        <v>0</v>
      </c>
      <c r="L46" s="7">
        <f>COUNTIF('Création Personnage'!$D$7,'Calculs bonus malus'!$B46)*'Calculs bonus malus'!K46</f>
        <v>0</v>
      </c>
      <c r="N46" s="7">
        <f>COUNTIF('Création Personnage'!$D$7,'Calculs bonus malus'!$B46)*'Calculs bonus malus'!M46</f>
        <v>0</v>
      </c>
      <c r="O46">
        <v>3</v>
      </c>
      <c r="P46" s="7">
        <f>COUNTIF('Création Personnage'!$D$7,'Calculs bonus malus'!$B46)*'Calculs bonus malus'!O46</f>
        <v>0</v>
      </c>
      <c r="R46" s="7">
        <f>COUNTIF('Création Personnage'!$D$7,'Calculs bonus malus'!$B46)*'Calculs bonus malus'!Q46</f>
        <v>0</v>
      </c>
      <c r="T46" s="7">
        <f>COUNTIF('Création Personnage'!$D$7,'Calculs bonus malus'!$B46)*'Calculs bonus malus'!S46</f>
        <v>0</v>
      </c>
      <c r="V46" s="7">
        <f>COUNTIF('Création Personnage'!$D$7,'Calculs bonus malus'!$B46)*'Calculs bonus malus'!U46</f>
        <v>0</v>
      </c>
      <c r="X46" s="7">
        <f>COUNTIF('Création Personnage'!$D$7,'Calculs bonus malus'!$B46)*'Calculs bonus malus'!W46</f>
        <v>0</v>
      </c>
      <c r="Z46" s="7">
        <f>COUNTIF('Création Personnage'!$D$7,'Calculs bonus malus'!$B46)*'Calculs bonus malus'!Y46</f>
        <v>0</v>
      </c>
      <c r="AB46" s="7">
        <f>COUNTIF('Création Personnage'!$D$7,'Calculs bonus malus'!$B46)*'Calculs bonus malus'!AA46</f>
        <v>0</v>
      </c>
      <c r="AD46" s="7">
        <f>COUNTIF('Création Personnage'!$D$7,'Calculs bonus malus'!$B46)*'Calculs bonus malus'!AC46</f>
        <v>0</v>
      </c>
      <c r="AF46" s="7">
        <f>COUNTIF('Création Personnage'!$D$7,'Calculs bonus malus'!$B46)*'Calculs bonus malus'!AE46</f>
        <v>0</v>
      </c>
      <c r="AH46" s="7">
        <f>COUNTIF('Création Personnage'!$D$7,'Calculs bonus malus'!$B46)*'Calculs bonus malus'!AG46</f>
        <v>0</v>
      </c>
      <c r="AJ46" s="7">
        <f>COUNTIF('Création Personnage'!$D$7,'Calculs bonus malus'!$B46)*'Calculs bonus malus'!AI46</f>
        <v>0</v>
      </c>
      <c r="AL46" s="7">
        <f>COUNTIF('Création Personnage'!$D$7,'Calculs bonus malus'!$B46)*'Calculs bonus malus'!AK46</f>
        <v>0</v>
      </c>
      <c r="AN46" s="7">
        <f>COUNTIF('Création Personnage'!$D$7,'Calculs bonus malus'!$B46)*'Calculs bonus malus'!AM46</f>
        <v>0</v>
      </c>
      <c r="AP46" s="7">
        <f>COUNTIF('Création Personnage'!$D$7,'Calculs bonus malus'!$B46)*'Calculs bonus malus'!AO46</f>
        <v>0</v>
      </c>
      <c r="AR46" s="7">
        <f>COUNTIF('Création Personnage'!$D$7,'Calculs bonus malus'!$B46)*'Calculs bonus malus'!AQ46</f>
        <v>0</v>
      </c>
      <c r="AT46" s="7">
        <f>COUNTIF('Création Personnage'!$D$7,'Calculs bonus malus'!$B46)*'Calculs bonus malus'!AS46</f>
        <v>0</v>
      </c>
      <c r="AV46" s="7">
        <f>COUNTIF('Création Personnage'!$D$7,'Calculs bonus malus'!$B46)*'Calculs bonus malus'!AU46</f>
        <v>0</v>
      </c>
      <c r="AX46" s="7">
        <f>COUNTIF('Création Personnage'!$D$7,'Calculs bonus malus'!$B46)*'Calculs bonus malus'!AW46</f>
        <v>0</v>
      </c>
      <c r="AZ46" s="7">
        <f>COUNTIF('Création Personnage'!$D$7,'Calculs bonus malus'!$B46)*'Calculs bonus malus'!AY46</f>
        <v>0</v>
      </c>
      <c r="BB46" s="7">
        <f>COUNTIF('Création Personnage'!$D$7,'Calculs bonus malus'!$B46)*'Calculs bonus malus'!BA46</f>
        <v>0</v>
      </c>
      <c r="BD46" s="7">
        <f>COUNTIF('Création Personnage'!$D$7,'Calculs bonus malus'!$B46)*'Calculs bonus malus'!BC46</f>
        <v>0</v>
      </c>
      <c r="BF46" s="7">
        <f>COUNTIF('Création Personnage'!$D$7,'Calculs bonus malus'!$B46)*'Calculs bonus malus'!BE46</f>
        <v>0</v>
      </c>
      <c r="BH46" s="7">
        <f>COUNTIF('Création Personnage'!$D$7,'Calculs bonus malus'!$B46)*'Calculs bonus malus'!BG46</f>
        <v>0</v>
      </c>
      <c r="BJ46" s="7">
        <f>COUNTIF('Création Personnage'!$D$7,'Calculs bonus malus'!$B46)*'Calculs bonus malus'!BI46</f>
        <v>0</v>
      </c>
      <c r="BL46" s="7">
        <f>COUNTIF('Création Personnage'!$D$7,'Calculs bonus malus'!$B46)*'Calculs bonus malus'!BK46</f>
        <v>0</v>
      </c>
      <c r="BN46" s="7">
        <f>COUNTIF('Création Personnage'!$D$7,'Calculs bonus malus'!$B46)*'Calculs bonus malus'!BM46</f>
        <v>0</v>
      </c>
      <c r="BP46" s="7">
        <f>COUNTIF('Création Personnage'!$D$7,'Calculs bonus malus'!$B46)*'Calculs bonus malus'!BO46</f>
        <v>0</v>
      </c>
      <c r="BR46" s="7">
        <f>COUNTIF('Création Personnage'!$D$7,'Calculs bonus malus'!$B46)*'Calculs bonus malus'!BQ46</f>
        <v>0</v>
      </c>
      <c r="BT46" s="7">
        <f>COUNTIF('Création Personnage'!$D$7,'Calculs bonus malus'!$B46)*'Calculs bonus malus'!BS46</f>
        <v>0</v>
      </c>
      <c r="BV46" s="7">
        <f>COUNTIF('Création Personnage'!$D$7,'Calculs bonus malus'!$B46)*'Calculs bonus malus'!BU46</f>
        <v>0</v>
      </c>
      <c r="BX46" s="7">
        <f>COUNTIF('Création Personnage'!$D$7,'Calculs bonus malus'!$B46)*'Calculs bonus malus'!BW46</f>
        <v>0</v>
      </c>
      <c r="BZ46" s="7">
        <f>COUNTIF('Création Personnage'!$D$7,'Calculs bonus malus'!$B46)*'Calculs bonus malus'!BY46</f>
        <v>0</v>
      </c>
      <c r="CB46" s="7">
        <f>COUNTIF('Création Personnage'!$D$7,'Calculs bonus malus'!$B46)*'Calculs bonus malus'!CA46</f>
        <v>0</v>
      </c>
      <c r="CD46" s="7">
        <f>COUNTIF('Création Personnage'!$D$7,'Calculs bonus malus'!$B46)*'Calculs bonus malus'!CC46</f>
        <v>0</v>
      </c>
      <c r="CF46" s="7">
        <f>COUNTIF('Création Personnage'!$D$7,'Calculs bonus malus'!$B46)*'Calculs bonus malus'!CE46</f>
        <v>0</v>
      </c>
      <c r="CH46" s="7">
        <f>COUNTIF('Création Personnage'!$D$7,'Calculs bonus malus'!$B46)*'Calculs bonus malus'!CG46</f>
        <v>0</v>
      </c>
      <c r="CJ46" s="7">
        <f>COUNTIF('Création Personnage'!$D$7,'Calculs bonus malus'!$B46)*'Calculs bonus malus'!CI46</f>
        <v>0</v>
      </c>
      <c r="CL46" s="7">
        <f>COUNTIF('Création Personnage'!$D$7,'Calculs bonus malus'!$B46)*'Calculs bonus malus'!CK46</f>
        <v>0</v>
      </c>
      <c r="CN46" s="7">
        <f>COUNTIF('Création Personnage'!$D$7,'Calculs bonus malus'!$B46)*'Calculs bonus malus'!CM46</f>
        <v>0</v>
      </c>
      <c r="CP46" s="7">
        <f>COUNTIF('Création Personnage'!$D$7,'Calculs bonus malus'!$B46)*'Calculs bonus malus'!CO46</f>
        <v>0</v>
      </c>
      <c r="CR46" s="7">
        <f>COUNTIF('Création Personnage'!$D$7,'Calculs bonus malus'!$B46)*'Calculs bonus malus'!CQ46</f>
        <v>0</v>
      </c>
      <c r="CT46" s="7">
        <f>COUNTIF('Création Personnage'!$D$7,'Calculs bonus malus'!$B46)*'Calculs bonus malus'!CS46</f>
        <v>0</v>
      </c>
      <c r="CV46" s="7">
        <f>COUNTIF('Création Personnage'!$D$7,'Calculs bonus malus'!$B46)*'Calculs bonus malus'!CU46</f>
        <v>0</v>
      </c>
      <c r="CX46" s="7">
        <f>COUNTIF('Création Personnage'!$D$7,'Calculs bonus malus'!$B46)*'Calculs bonus malus'!CW46</f>
        <v>0</v>
      </c>
      <c r="CZ46" s="7">
        <f>COUNTIF('Création Personnage'!$D$7,'Calculs bonus malus'!$B46)*'Calculs bonus malus'!CY46</f>
        <v>0</v>
      </c>
      <c r="DB46" s="7">
        <f>COUNTIF('Création Personnage'!$D$7,'Calculs bonus malus'!$B46)*'Calculs bonus malus'!DA46</f>
        <v>0</v>
      </c>
      <c r="DD46" s="7">
        <f>COUNTIF('Création Personnage'!$D$7,'Calculs bonus malus'!$B46)*'Calculs bonus malus'!DC46</f>
        <v>0</v>
      </c>
      <c r="DF46" s="7">
        <f>COUNTIF('Création Personnage'!$D$7,'Calculs bonus malus'!$B46)*'Calculs bonus malus'!DE46</f>
        <v>0</v>
      </c>
      <c r="DH46" s="7">
        <f>COUNTIF('Création Personnage'!$D$7,'Calculs bonus malus'!$B46)*'Calculs bonus malus'!DG46</f>
        <v>0</v>
      </c>
      <c r="DJ46" s="7">
        <f>COUNTIF('Création Personnage'!$D$7,'Calculs bonus malus'!$B46)*'Calculs bonus malus'!DI46</f>
        <v>0</v>
      </c>
    </row>
    <row r="47" spans="1:114" x14ac:dyDescent="0.2">
      <c r="A47" s="257" t="s">
        <v>98</v>
      </c>
      <c r="B47" t="str">
        <f>Params!A59</f>
        <v>Empire de Sol</v>
      </c>
      <c r="D47" s="7">
        <f>COUNTIF('Création Personnage'!$B$7,'Calculs bonus malus'!$B47)*'Calculs bonus malus'!C47</f>
        <v>0</v>
      </c>
      <c r="F47" s="7">
        <f>COUNTIF('Création Personnage'!$B$7,'Calculs bonus malus'!$B47)*'Calculs bonus malus'!E47</f>
        <v>0</v>
      </c>
      <c r="H47" s="7">
        <f>COUNTIF('Création Personnage'!$B$7,'Calculs bonus malus'!$B47)*'Calculs bonus malus'!G47</f>
        <v>0</v>
      </c>
      <c r="J47" s="7">
        <f>COUNTIF('Création Personnage'!$B$7,'Calculs bonus malus'!$B47)*'Calculs bonus malus'!I47</f>
        <v>0</v>
      </c>
      <c r="L47" s="7">
        <f>COUNTIF('Création Personnage'!$B$7,'Calculs bonus malus'!$B47)*'Calculs bonus malus'!K47</f>
        <v>0</v>
      </c>
      <c r="N47" s="7">
        <f>COUNTIF('Création Personnage'!$B$7,'Calculs bonus malus'!$B47)*'Calculs bonus malus'!M47</f>
        <v>0</v>
      </c>
      <c r="P47" s="7">
        <f>COUNTIF('Création Personnage'!$B$7,'Calculs bonus malus'!$B47)*'Calculs bonus malus'!O47</f>
        <v>0</v>
      </c>
      <c r="R47" s="7">
        <f>COUNTIF('Création Personnage'!$B$7,'Calculs bonus malus'!$B47)*'Calculs bonus malus'!Q47</f>
        <v>0</v>
      </c>
      <c r="T47" s="7">
        <f>COUNTIF('Création Personnage'!$B$7,'Calculs bonus malus'!$B47)*'Calculs bonus malus'!S47</f>
        <v>0</v>
      </c>
      <c r="V47" s="7">
        <f>COUNTIF('Création Personnage'!$B$7,'Calculs bonus malus'!$B47)*'Calculs bonus malus'!U47</f>
        <v>0</v>
      </c>
      <c r="X47" s="7">
        <f>COUNTIF('Création Personnage'!$B$7,'Calculs bonus malus'!$B47)*'Calculs bonus malus'!W47</f>
        <v>0</v>
      </c>
      <c r="Z47" s="7">
        <f>COUNTIF('Création Personnage'!$B$7,'Calculs bonus malus'!$B47)*'Calculs bonus malus'!Y47</f>
        <v>0</v>
      </c>
      <c r="AB47" s="7">
        <f>COUNTIF('Création Personnage'!$B$7,'Calculs bonus malus'!$B47)*'Calculs bonus malus'!AA47</f>
        <v>0</v>
      </c>
      <c r="AD47" s="7">
        <f>COUNTIF('Création Personnage'!$B$7,'Calculs bonus malus'!$B47)*'Calculs bonus malus'!AC47</f>
        <v>0</v>
      </c>
      <c r="AF47" s="7">
        <f>COUNTIF('Création Personnage'!$B$7,'Calculs bonus malus'!$B47)*'Calculs bonus malus'!AE47</f>
        <v>0</v>
      </c>
      <c r="AH47" s="7">
        <f>COUNTIF('Création Personnage'!$B$7,'Calculs bonus malus'!$B47)*'Calculs bonus malus'!AG47</f>
        <v>0</v>
      </c>
      <c r="AJ47" s="7">
        <f>COUNTIF('Création Personnage'!$B$7,'Calculs bonus malus'!$B47)*'Calculs bonus malus'!AI47</f>
        <v>0</v>
      </c>
      <c r="AL47" s="7">
        <f>COUNTIF('Création Personnage'!$B$7,'Calculs bonus malus'!$B47)*'Calculs bonus malus'!AK47</f>
        <v>0</v>
      </c>
      <c r="AN47" s="7">
        <f>COUNTIF('Création Personnage'!$B$7,'Calculs bonus malus'!$B47)*'Calculs bonus malus'!AM47</f>
        <v>0</v>
      </c>
      <c r="AP47" s="7">
        <f>COUNTIF('Création Personnage'!$B$7,'Calculs bonus malus'!$B47)*'Calculs bonus malus'!AO47</f>
        <v>0</v>
      </c>
      <c r="AR47" s="7">
        <f>COUNTIF('Création Personnage'!$B$7,'Calculs bonus malus'!$B47)*'Calculs bonus malus'!AQ47</f>
        <v>0</v>
      </c>
      <c r="AT47" s="7">
        <f>COUNTIF('Création Personnage'!$B$7,'Calculs bonus malus'!$B47)*'Calculs bonus malus'!AS47</f>
        <v>0</v>
      </c>
      <c r="AV47" s="7">
        <f>COUNTIF('Création Personnage'!$B$7,'Calculs bonus malus'!$B47)*'Calculs bonus malus'!AU47</f>
        <v>0</v>
      </c>
      <c r="AX47" s="7">
        <f>COUNTIF('Création Personnage'!$B$7,'Calculs bonus malus'!$B47)*'Calculs bonus malus'!AW47</f>
        <v>0</v>
      </c>
      <c r="AZ47" s="7">
        <f>COUNTIF('Création Personnage'!$B$7,'Calculs bonus malus'!$B47)*'Calculs bonus malus'!AY47</f>
        <v>0</v>
      </c>
      <c r="BB47" s="7">
        <f>COUNTIF('Création Personnage'!$B$7,'Calculs bonus malus'!$B47)*'Calculs bonus malus'!BA47</f>
        <v>0</v>
      </c>
      <c r="BD47" s="7">
        <f>COUNTIF('Création Personnage'!$B$7,'Calculs bonus malus'!$B47)*'Calculs bonus malus'!BC47</f>
        <v>0</v>
      </c>
      <c r="BF47" s="7">
        <f>COUNTIF('Création Personnage'!$B$7,'Calculs bonus malus'!$B47)*'Calculs bonus malus'!BE47</f>
        <v>0</v>
      </c>
      <c r="BG47">
        <v>3</v>
      </c>
      <c r="BH47" s="7">
        <f>COUNTIF('Création Personnage'!$B$7,'Calculs bonus malus'!$B47)*'Calculs bonus malus'!BG47</f>
        <v>0</v>
      </c>
      <c r="BJ47" s="7">
        <f>COUNTIF('Création Personnage'!$B$7,'Calculs bonus malus'!$B47)*'Calculs bonus malus'!BI47</f>
        <v>0</v>
      </c>
      <c r="BL47" s="7">
        <f>COUNTIF('Création Personnage'!$B$7,'Calculs bonus malus'!$B47)*'Calculs bonus malus'!BK47</f>
        <v>0</v>
      </c>
      <c r="BN47" s="7">
        <f>COUNTIF('Création Personnage'!$B$7,'Calculs bonus malus'!$B47)*'Calculs bonus malus'!BM47</f>
        <v>0</v>
      </c>
      <c r="BP47" s="7">
        <f>COUNTIF('Création Personnage'!$B$7,'Calculs bonus malus'!$B47)*'Calculs bonus malus'!BO47</f>
        <v>0</v>
      </c>
      <c r="BR47" s="7">
        <f>COUNTIF('Création Personnage'!$B$7,'Calculs bonus malus'!$B47)*'Calculs bonus malus'!BQ47</f>
        <v>0</v>
      </c>
      <c r="BT47" s="7">
        <f>COUNTIF('Création Personnage'!$B$7,'Calculs bonus malus'!$B47)*'Calculs bonus malus'!BS47</f>
        <v>0</v>
      </c>
      <c r="BV47" s="7">
        <f>COUNTIF('Création Personnage'!$B$7,'Calculs bonus malus'!$B47)*'Calculs bonus malus'!BU47</f>
        <v>0</v>
      </c>
      <c r="BX47" s="7">
        <f>COUNTIF('Création Personnage'!$B$7,'Calculs bonus malus'!$B47)*'Calculs bonus malus'!BW47</f>
        <v>0</v>
      </c>
      <c r="BZ47" s="7">
        <f>COUNTIF('Création Personnage'!$B$7,'Calculs bonus malus'!$B47)*'Calculs bonus malus'!BY47</f>
        <v>0</v>
      </c>
      <c r="CB47" s="7">
        <f>COUNTIF('Création Personnage'!$B$7,'Calculs bonus malus'!$B47)*'Calculs bonus malus'!CA47</f>
        <v>0</v>
      </c>
      <c r="CD47" s="7">
        <f>COUNTIF('Création Personnage'!$B$7,'Calculs bonus malus'!$B47)*'Calculs bonus malus'!CC47</f>
        <v>0</v>
      </c>
      <c r="CF47" s="7">
        <f>COUNTIF('Création Personnage'!$B$7,'Calculs bonus malus'!$B47)*'Calculs bonus malus'!CE47</f>
        <v>0</v>
      </c>
      <c r="CH47" s="7">
        <f>COUNTIF('Création Personnage'!$B$7,'Calculs bonus malus'!$B47)*'Calculs bonus malus'!CG47</f>
        <v>0</v>
      </c>
      <c r="CJ47" s="7">
        <f>COUNTIF('Création Personnage'!$B$7,'Calculs bonus malus'!$B47)*'Calculs bonus malus'!CI47</f>
        <v>0</v>
      </c>
      <c r="CL47" s="7">
        <f>COUNTIF('Création Personnage'!$B$7,'Calculs bonus malus'!$B47)*'Calculs bonus malus'!CK47</f>
        <v>0</v>
      </c>
      <c r="CN47" s="7">
        <f>COUNTIF('Création Personnage'!$B$7,'Calculs bonus malus'!$B47)*'Calculs bonus malus'!CM47</f>
        <v>0</v>
      </c>
      <c r="CP47" s="7">
        <f>COUNTIF('Création Personnage'!$B$7,'Calculs bonus malus'!$B47)*'Calculs bonus malus'!CO47</f>
        <v>0</v>
      </c>
      <c r="CR47" s="7">
        <f>COUNTIF('Création Personnage'!$B$7,'Calculs bonus malus'!$B47)*'Calculs bonus malus'!CQ47</f>
        <v>0</v>
      </c>
      <c r="CT47" s="7">
        <f>COUNTIF('Création Personnage'!$B$7,'Calculs bonus malus'!$B47)*'Calculs bonus malus'!CS47</f>
        <v>0</v>
      </c>
      <c r="CV47" s="7">
        <f>COUNTIF('Création Personnage'!$B$7,'Calculs bonus malus'!$B47)*'Calculs bonus malus'!CU47</f>
        <v>0</v>
      </c>
      <c r="CX47" s="7">
        <f>COUNTIF('Création Personnage'!$B$7,'Calculs bonus malus'!$B47)*'Calculs bonus malus'!CW47</f>
        <v>0</v>
      </c>
      <c r="CZ47" s="7">
        <f>COUNTIF('Création Personnage'!$B$7,'Calculs bonus malus'!$B47)*'Calculs bonus malus'!CY47</f>
        <v>0</v>
      </c>
      <c r="DB47" s="7">
        <f>COUNTIF('Création Personnage'!$B$7,'Calculs bonus malus'!$B47)*'Calculs bonus malus'!DA47</f>
        <v>0</v>
      </c>
      <c r="DD47" s="7">
        <f>COUNTIF('Création Personnage'!$B$7,'Calculs bonus malus'!$B47)*'Calculs bonus malus'!DC47</f>
        <v>0</v>
      </c>
      <c r="DF47" s="7">
        <f>COUNTIF('Création Personnage'!$B$7,'Calculs bonus malus'!$B47)*'Calculs bonus malus'!DE47</f>
        <v>0</v>
      </c>
      <c r="DH47" s="7">
        <f>COUNTIF('Création Personnage'!$B$7,'Calculs bonus malus'!$B47)*'Calculs bonus malus'!DG47</f>
        <v>0</v>
      </c>
      <c r="DJ47" s="7">
        <f>COUNTIF('Création Personnage'!$B$7,'Calculs bonus malus'!$B47)*'Calculs bonus malus'!DI47</f>
        <v>0</v>
      </c>
    </row>
    <row r="48" spans="1:114" x14ac:dyDescent="0.2">
      <c r="A48" s="257"/>
      <c r="B48" t="str">
        <f>Params!A60</f>
        <v>OCG</v>
      </c>
      <c r="D48" s="7">
        <f>COUNTIF('Création Personnage'!$B$7,'Calculs bonus malus'!$B48)*'Calculs bonus malus'!C48</f>
        <v>0</v>
      </c>
      <c r="F48" s="7">
        <f>COUNTIF('Création Personnage'!$B$7,'Calculs bonus malus'!$B48)*'Calculs bonus malus'!E48</f>
        <v>0</v>
      </c>
      <c r="H48" s="7">
        <f>COUNTIF('Création Personnage'!$B$7,'Calculs bonus malus'!$B48)*'Calculs bonus malus'!G48</f>
        <v>0</v>
      </c>
      <c r="J48" s="7">
        <f>COUNTIF('Création Personnage'!$B$7,'Calculs bonus malus'!$B48)*'Calculs bonus malus'!I48</f>
        <v>0</v>
      </c>
      <c r="L48" s="7">
        <f>COUNTIF('Création Personnage'!$B$7,'Calculs bonus malus'!$B48)*'Calculs bonus malus'!K48</f>
        <v>0</v>
      </c>
      <c r="N48" s="7">
        <f>COUNTIF('Création Personnage'!$B$7,'Calculs bonus malus'!$B48)*'Calculs bonus malus'!M48</f>
        <v>0</v>
      </c>
      <c r="P48" s="7">
        <f>COUNTIF('Création Personnage'!$B$7,'Calculs bonus malus'!$B48)*'Calculs bonus malus'!O48</f>
        <v>0</v>
      </c>
      <c r="R48" s="7">
        <f>COUNTIF('Création Personnage'!$B$7,'Calculs bonus malus'!$B48)*'Calculs bonus malus'!Q48</f>
        <v>0</v>
      </c>
      <c r="T48" s="7">
        <f>COUNTIF('Création Personnage'!$B$7,'Calculs bonus malus'!$B48)*'Calculs bonus malus'!S48</f>
        <v>0</v>
      </c>
      <c r="V48" s="7">
        <f>COUNTIF('Création Personnage'!$B$7,'Calculs bonus malus'!$B48)*'Calculs bonus malus'!U48</f>
        <v>0</v>
      </c>
      <c r="X48" s="7">
        <f>COUNTIF('Création Personnage'!$B$7,'Calculs bonus malus'!$B48)*'Calculs bonus malus'!W48</f>
        <v>0</v>
      </c>
      <c r="Z48" s="7">
        <f>COUNTIF('Création Personnage'!$B$7,'Calculs bonus malus'!$B48)*'Calculs bonus malus'!Y48</f>
        <v>0</v>
      </c>
      <c r="AB48" s="7">
        <f>COUNTIF('Création Personnage'!$B$7,'Calculs bonus malus'!$B48)*'Calculs bonus malus'!AA48</f>
        <v>0</v>
      </c>
      <c r="AD48" s="7">
        <f>COUNTIF('Création Personnage'!$B$7,'Calculs bonus malus'!$B48)*'Calculs bonus malus'!AC48</f>
        <v>0</v>
      </c>
      <c r="AF48" s="7">
        <f>COUNTIF('Création Personnage'!$B$7,'Calculs bonus malus'!$B48)*'Calculs bonus malus'!AE48</f>
        <v>0</v>
      </c>
      <c r="AH48" s="7">
        <f>COUNTIF('Création Personnage'!$B$7,'Calculs bonus malus'!$B48)*'Calculs bonus malus'!AG48</f>
        <v>0</v>
      </c>
      <c r="AJ48" s="7">
        <f>COUNTIF('Création Personnage'!$B$7,'Calculs bonus malus'!$B48)*'Calculs bonus malus'!AI48</f>
        <v>0</v>
      </c>
      <c r="AL48" s="7">
        <f>COUNTIF('Création Personnage'!$B$7,'Calculs bonus malus'!$B48)*'Calculs bonus malus'!AK48</f>
        <v>0</v>
      </c>
      <c r="AN48" s="7">
        <f>COUNTIF('Création Personnage'!$B$7,'Calculs bonus malus'!$B48)*'Calculs bonus malus'!AM48</f>
        <v>0</v>
      </c>
      <c r="AP48" s="7">
        <f>COUNTIF('Création Personnage'!$B$7,'Calculs bonus malus'!$B48)*'Calculs bonus malus'!AO48</f>
        <v>0</v>
      </c>
      <c r="AR48" s="7">
        <f>COUNTIF('Création Personnage'!$B$7,'Calculs bonus malus'!$B48)*'Calculs bonus malus'!AQ48</f>
        <v>0</v>
      </c>
      <c r="AT48" s="7">
        <f>COUNTIF('Création Personnage'!$B$7,'Calculs bonus malus'!$B48)*'Calculs bonus malus'!AS48</f>
        <v>0</v>
      </c>
      <c r="AV48" s="7">
        <f>COUNTIF('Création Personnage'!$B$7,'Calculs bonus malus'!$B48)*'Calculs bonus malus'!AU48</f>
        <v>0</v>
      </c>
      <c r="AX48" s="7">
        <f>COUNTIF('Création Personnage'!$B$7,'Calculs bonus malus'!$B48)*'Calculs bonus malus'!AW48</f>
        <v>0</v>
      </c>
      <c r="AZ48" s="7">
        <f>COUNTIF('Création Personnage'!$B$7,'Calculs bonus malus'!$B48)*'Calculs bonus malus'!AY48</f>
        <v>0</v>
      </c>
      <c r="BB48" s="7">
        <f>COUNTIF('Création Personnage'!$B$7,'Calculs bonus malus'!$B48)*'Calculs bonus malus'!BA48</f>
        <v>0</v>
      </c>
      <c r="BD48" s="7">
        <f>COUNTIF('Création Personnage'!$B$7,'Calculs bonus malus'!$B48)*'Calculs bonus malus'!BC48</f>
        <v>0</v>
      </c>
      <c r="BF48" s="7">
        <f>COUNTIF('Création Personnage'!$B$7,'Calculs bonus malus'!$B48)*'Calculs bonus malus'!BE48</f>
        <v>0</v>
      </c>
      <c r="BG48">
        <v>3</v>
      </c>
      <c r="BH48" s="7">
        <f>COUNTIF('Création Personnage'!$B$7,'Calculs bonus malus'!$B48)*'Calculs bonus malus'!BG48</f>
        <v>0</v>
      </c>
      <c r="BJ48" s="7">
        <f>COUNTIF('Création Personnage'!$B$7,'Calculs bonus malus'!$B48)*'Calculs bonus malus'!BI48</f>
        <v>0</v>
      </c>
      <c r="BL48" s="7">
        <f>COUNTIF('Création Personnage'!$B$7,'Calculs bonus malus'!$B48)*'Calculs bonus malus'!BK48</f>
        <v>0</v>
      </c>
      <c r="BN48" s="7">
        <f>COUNTIF('Création Personnage'!$B$7,'Calculs bonus malus'!$B48)*'Calculs bonus malus'!BM48</f>
        <v>0</v>
      </c>
      <c r="BP48" s="7">
        <f>COUNTIF('Création Personnage'!$B$7,'Calculs bonus malus'!$B48)*'Calculs bonus malus'!BO48</f>
        <v>0</v>
      </c>
      <c r="BR48" s="7">
        <f>COUNTIF('Création Personnage'!$B$7,'Calculs bonus malus'!$B48)*'Calculs bonus malus'!BQ48</f>
        <v>0</v>
      </c>
      <c r="BT48" s="7">
        <f>COUNTIF('Création Personnage'!$B$7,'Calculs bonus malus'!$B48)*'Calculs bonus malus'!BS48</f>
        <v>0</v>
      </c>
      <c r="BV48" s="7">
        <f>COUNTIF('Création Personnage'!$B$7,'Calculs bonus malus'!$B48)*'Calculs bonus malus'!BU48</f>
        <v>0</v>
      </c>
      <c r="BX48" s="7">
        <f>COUNTIF('Création Personnage'!$B$7,'Calculs bonus malus'!$B48)*'Calculs bonus malus'!BW48</f>
        <v>0</v>
      </c>
      <c r="BZ48" s="7">
        <f>COUNTIF('Création Personnage'!$B$7,'Calculs bonus malus'!$B48)*'Calculs bonus malus'!BY48</f>
        <v>0</v>
      </c>
      <c r="CB48" s="7">
        <f>COUNTIF('Création Personnage'!$B$7,'Calculs bonus malus'!$B48)*'Calculs bonus malus'!CA48</f>
        <v>0</v>
      </c>
      <c r="CD48" s="7">
        <f>COUNTIF('Création Personnage'!$B$7,'Calculs bonus malus'!$B48)*'Calculs bonus malus'!CC48</f>
        <v>0</v>
      </c>
      <c r="CF48" s="7">
        <f>COUNTIF('Création Personnage'!$B$7,'Calculs bonus malus'!$B48)*'Calculs bonus malus'!CE48</f>
        <v>0</v>
      </c>
      <c r="CH48" s="7">
        <f>COUNTIF('Création Personnage'!$B$7,'Calculs bonus malus'!$B48)*'Calculs bonus malus'!CG48</f>
        <v>0</v>
      </c>
      <c r="CJ48" s="7">
        <f>COUNTIF('Création Personnage'!$B$7,'Calculs bonus malus'!$B48)*'Calculs bonus malus'!CI48</f>
        <v>0</v>
      </c>
      <c r="CL48" s="7">
        <f>COUNTIF('Création Personnage'!$B$7,'Calculs bonus malus'!$B48)*'Calculs bonus malus'!CK48</f>
        <v>0</v>
      </c>
      <c r="CN48" s="7">
        <f>COUNTIF('Création Personnage'!$B$7,'Calculs bonus malus'!$B48)*'Calculs bonus malus'!CM48</f>
        <v>0</v>
      </c>
      <c r="CP48" s="7">
        <f>COUNTIF('Création Personnage'!$B$7,'Calculs bonus malus'!$B48)*'Calculs bonus malus'!CO48</f>
        <v>0</v>
      </c>
      <c r="CR48" s="7">
        <f>COUNTIF('Création Personnage'!$B$7,'Calculs bonus malus'!$B48)*'Calculs bonus malus'!CQ48</f>
        <v>0</v>
      </c>
      <c r="CT48" s="7">
        <f>COUNTIF('Création Personnage'!$B$7,'Calculs bonus malus'!$B48)*'Calculs bonus malus'!CS48</f>
        <v>0</v>
      </c>
      <c r="CV48" s="7">
        <f>COUNTIF('Création Personnage'!$B$7,'Calculs bonus malus'!$B48)*'Calculs bonus malus'!CU48</f>
        <v>0</v>
      </c>
      <c r="CX48" s="7">
        <f>COUNTIF('Création Personnage'!$B$7,'Calculs bonus malus'!$B48)*'Calculs bonus malus'!CW48</f>
        <v>0</v>
      </c>
      <c r="CZ48" s="7">
        <f>COUNTIF('Création Personnage'!$B$7,'Calculs bonus malus'!$B48)*'Calculs bonus malus'!CY48</f>
        <v>0</v>
      </c>
      <c r="DB48" s="7">
        <f>COUNTIF('Création Personnage'!$B$7,'Calculs bonus malus'!$B48)*'Calculs bonus malus'!DA48</f>
        <v>0</v>
      </c>
      <c r="DD48" s="7">
        <f>COUNTIF('Création Personnage'!$B$7,'Calculs bonus malus'!$B48)*'Calculs bonus malus'!DC48</f>
        <v>0</v>
      </c>
      <c r="DF48" s="7">
        <f>COUNTIF('Création Personnage'!$B$7,'Calculs bonus malus'!$B48)*'Calculs bonus malus'!DE48</f>
        <v>0</v>
      </c>
      <c r="DH48" s="7">
        <f>COUNTIF('Création Personnage'!$B$7,'Calculs bonus malus'!$B48)*'Calculs bonus malus'!DG48</f>
        <v>0</v>
      </c>
      <c r="DJ48" s="7">
        <f>COUNTIF('Création Personnage'!$B$7,'Calculs bonus malus'!$B48)*'Calculs bonus malus'!DI48</f>
        <v>0</v>
      </c>
    </row>
    <row r="49" spans="1:114" x14ac:dyDescent="0.2">
      <c r="A49" s="257"/>
      <c r="B49" t="str">
        <f>Params!A61</f>
        <v>Empire Galactique</v>
      </c>
      <c r="D49" s="7">
        <f>COUNTIF('Création Personnage'!$B$7,'Calculs bonus malus'!$B49)*'Calculs bonus malus'!C49</f>
        <v>0</v>
      </c>
      <c r="F49" s="7">
        <f>COUNTIF('Création Personnage'!$B$7,'Calculs bonus malus'!$B49)*'Calculs bonus malus'!E49</f>
        <v>0</v>
      </c>
      <c r="H49" s="7">
        <f>COUNTIF('Création Personnage'!$B$7,'Calculs bonus malus'!$B49)*'Calculs bonus malus'!G49</f>
        <v>0</v>
      </c>
      <c r="J49" s="7">
        <f>COUNTIF('Création Personnage'!$B$7,'Calculs bonus malus'!$B49)*'Calculs bonus malus'!I49</f>
        <v>0</v>
      </c>
      <c r="L49" s="7">
        <f>COUNTIF('Création Personnage'!$B$7,'Calculs bonus malus'!$B49)*'Calculs bonus malus'!K49</f>
        <v>0</v>
      </c>
      <c r="N49" s="7">
        <f>COUNTIF('Création Personnage'!$B$7,'Calculs bonus malus'!$B49)*'Calculs bonus malus'!M49</f>
        <v>0</v>
      </c>
      <c r="P49" s="7">
        <f>COUNTIF('Création Personnage'!$B$7,'Calculs bonus malus'!$B49)*'Calculs bonus malus'!O49</f>
        <v>0</v>
      </c>
      <c r="R49" s="7">
        <f>COUNTIF('Création Personnage'!$B$7,'Calculs bonus malus'!$B49)*'Calculs bonus malus'!Q49</f>
        <v>0</v>
      </c>
      <c r="T49" s="7">
        <f>COUNTIF('Création Personnage'!$B$7,'Calculs bonus malus'!$B49)*'Calculs bonus malus'!S49</f>
        <v>0</v>
      </c>
      <c r="V49" s="7">
        <f>COUNTIF('Création Personnage'!$B$7,'Calculs bonus malus'!$B49)*'Calculs bonus malus'!U49</f>
        <v>0</v>
      </c>
      <c r="X49" s="7">
        <f>COUNTIF('Création Personnage'!$B$7,'Calculs bonus malus'!$B49)*'Calculs bonus malus'!W49</f>
        <v>0</v>
      </c>
      <c r="Z49" s="7">
        <f>COUNTIF('Création Personnage'!$B$7,'Calculs bonus malus'!$B49)*'Calculs bonus malus'!Y49</f>
        <v>0</v>
      </c>
      <c r="AB49" s="7">
        <f>COUNTIF('Création Personnage'!$B$7,'Calculs bonus malus'!$B49)*'Calculs bonus malus'!AA49</f>
        <v>0</v>
      </c>
      <c r="AD49" s="7">
        <f>COUNTIF('Création Personnage'!$B$7,'Calculs bonus malus'!$B49)*'Calculs bonus malus'!AC49</f>
        <v>0</v>
      </c>
      <c r="AF49" s="7">
        <f>COUNTIF('Création Personnage'!$B$7,'Calculs bonus malus'!$B49)*'Calculs bonus malus'!AE49</f>
        <v>0</v>
      </c>
      <c r="AH49" s="7">
        <f>COUNTIF('Création Personnage'!$B$7,'Calculs bonus malus'!$B49)*'Calculs bonus malus'!AG49</f>
        <v>0</v>
      </c>
      <c r="AJ49" s="7">
        <f>COUNTIF('Création Personnage'!$B$7,'Calculs bonus malus'!$B49)*'Calculs bonus malus'!AI49</f>
        <v>0</v>
      </c>
      <c r="AL49" s="7">
        <f>COUNTIF('Création Personnage'!$B$7,'Calculs bonus malus'!$B49)*'Calculs bonus malus'!AK49</f>
        <v>0</v>
      </c>
      <c r="AN49" s="7">
        <f>COUNTIF('Création Personnage'!$B$7,'Calculs bonus malus'!$B49)*'Calculs bonus malus'!AM49</f>
        <v>0</v>
      </c>
      <c r="AP49" s="7">
        <f>COUNTIF('Création Personnage'!$B$7,'Calculs bonus malus'!$B49)*'Calculs bonus malus'!AO49</f>
        <v>0</v>
      </c>
      <c r="AR49" s="7">
        <f>COUNTIF('Création Personnage'!$B$7,'Calculs bonus malus'!$B49)*'Calculs bonus malus'!AQ49</f>
        <v>0</v>
      </c>
      <c r="AT49" s="7">
        <f>COUNTIF('Création Personnage'!$B$7,'Calculs bonus malus'!$B49)*'Calculs bonus malus'!AS49</f>
        <v>0</v>
      </c>
      <c r="AV49" s="7">
        <f>COUNTIF('Création Personnage'!$B$7,'Calculs bonus malus'!$B49)*'Calculs bonus malus'!AU49</f>
        <v>0</v>
      </c>
      <c r="AX49" s="7">
        <f>COUNTIF('Création Personnage'!$B$7,'Calculs bonus malus'!$B49)*'Calculs bonus malus'!AW49</f>
        <v>0</v>
      </c>
      <c r="AZ49" s="7">
        <f>COUNTIF('Création Personnage'!$B$7,'Calculs bonus malus'!$B49)*'Calculs bonus malus'!AY49</f>
        <v>0</v>
      </c>
      <c r="BB49" s="7">
        <f>COUNTIF('Création Personnage'!$B$7,'Calculs bonus malus'!$B49)*'Calculs bonus malus'!BA49</f>
        <v>0</v>
      </c>
      <c r="BD49" s="7">
        <f>COUNTIF('Création Personnage'!$B$7,'Calculs bonus malus'!$B49)*'Calculs bonus malus'!BC49</f>
        <v>0</v>
      </c>
      <c r="BF49" s="7">
        <f>COUNTIF('Création Personnage'!$B$7,'Calculs bonus malus'!$B49)*'Calculs bonus malus'!BE49</f>
        <v>0</v>
      </c>
      <c r="BG49">
        <v>3</v>
      </c>
      <c r="BH49" s="7">
        <f>COUNTIF('Création Personnage'!$B$7,'Calculs bonus malus'!$B49)*'Calculs bonus malus'!BG49</f>
        <v>0</v>
      </c>
      <c r="BJ49" s="7">
        <f>COUNTIF('Création Personnage'!$B$7,'Calculs bonus malus'!$B49)*'Calculs bonus malus'!BI49</f>
        <v>0</v>
      </c>
      <c r="BL49" s="7">
        <f>COUNTIF('Création Personnage'!$B$7,'Calculs bonus malus'!$B49)*'Calculs bonus malus'!BK49</f>
        <v>0</v>
      </c>
      <c r="BN49" s="7">
        <f>COUNTIF('Création Personnage'!$B$7,'Calculs bonus malus'!$B49)*'Calculs bonus malus'!BM49</f>
        <v>0</v>
      </c>
      <c r="BP49" s="7">
        <f>COUNTIF('Création Personnage'!$B$7,'Calculs bonus malus'!$B49)*'Calculs bonus malus'!BO49</f>
        <v>0</v>
      </c>
      <c r="BR49" s="7">
        <f>COUNTIF('Création Personnage'!$B$7,'Calculs bonus malus'!$B49)*'Calculs bonus malus'!BQ49</f>
        <v>0</v>
      </c>
      <c r="BT49" s="7">
        <f>COUNTIF('Création Personnage'!$B$7,'Calculs bonus malus'!$B49)*'Calculs bonus malus'!BS49</f>
        <v>0</v>
      </c>
      <c r="BV49" s="7">
        <f>COUNTIF('Création Personnage'!$B$7,'Calculs bonus malus'!$B49)*'Calculs bonus malus'!BU49</f>
        <v>0</v>
      </c>
      <c r="BX49" s="7">
        <f>COUNTIF('Création Personnage'!$B$7,'Calculs bonus malus'!$B49)*'Calculs bonus malus'!BW49</f>
        <v>0</v>
      </c>
      <c r="BZ49" s="7">
        <f>COUNTIF('Création Personnage'!$B$7,'Calculs bonus malus'!$B49)*'Calculs bonus malus'!BY49</f>
        <v>0</v>
      </c>
      <c r="CB49" s="7">
        <f>COUNTIF('Création Personnage'!$B$7,'Calculs bonus malus'!$B49)*'Calculs bonus malus'!CA49</f>
        <v>0</v>
      </c>
      <c r="CD49" s="7">
        <f>COUNTIF('Création Personnage'!$B$7,'Calculs bonus malus'!$B49)*'Calculs bonus malus'!CC49</f>
        <v>0</v>
      </c>
      <c r="CF49" s="7">
        <f>COUNTIF('Création Personnage'!$B$7,'Calculs bonus malus'!$B49)*'Calculs bonus malus'!CE49</f>
        <v>0</v>
      </c>
      <c r="CH49" s="7">
        <f>COUNTIF('Création Personnage'!$B$7,'Calculs bonus malus'!$B49)*'Calculs bonus malus'!CG49</f>
        <v>0</v>
      </c>
      <c r="CJ49" s="7">
        <f>COUNTIF('Création Personnage'!$B$7,'Calculs bonus malus'!$B49)*'Calculs bonus malus'!CI49</f>
        <v>0</v>
      </c>
      <c r="CL49" s="7">
        <f>COUNTIF('Création Personnage'!$B$7,'Calculs bonus malus'!$B49)*'Calculs bonus malus'!CK49</f>
        <v>0</v>
      </c>
      <c r="CN49" s="7">
        <f>COUNTIF('Création Personnage'!$B$7,'Calculs bonus malus'!$B49)*'Calculs bonus malus'!CM49</f>
        <v>0</v>
      </c>
      <c r="CP49" s="7">
        <f>COUNTIF('Création Personnage'!$B$7,'Calculs bonus malus'!$B49)*'Calculs bonus malus'!CO49</f>
        <v>0</v>
      </c>
      <c r="CR49" s="7">
        <f>COUNTIF('Création Personnage'!$B$7,'Calculs bonus malus'!$B49)*'Calculs bonus malus'!CQ49</f>
        <v>0</v>
      </c>
      <c r="CT49" s="7">
        <f>COUNTIF('Création Personnage'!$B$7,'Calculs bonus malus'!$B49)*'Calculs bonus malus'!CS49</f>
        <v>0</v>
      </c>
      <c r="CV49" s="7">
        <f>COUNTIF('Création Personnage'!$B$7,'Calculs bonus malus'!$B49)*'Calculs bonus malus'!CU49</f>
        <v>0</v>
      </c>
      <c r="CX49" s="7">
        <f>COUNTIF('Création Personnage'!$B$7,'Calculs bonus malus'!$B49)*'Calculs bonus malus'!CW49</f>
        <v>0</v>
      </c>
      <c r="CZ49" s="7">
        <f>COUNTIF('Création Personnage'!$B$7,'Calculs bonus malus'!$B49)*'Calculs bonus malus'!CY49</f>
        <v>0</v>
      </c>
      <c r="DB49" s="7">
        <f>COUNTIF('Création Personnage'!$B$7,'Calculs bonus malus'!$B49)*'Calculs bonus malus'!DA49</f>
        <v>0</v>
      </c>
      <c r="DD49" s="7">
        <f>COUNTIF('Création Personnage'!$B$7,'Calculs bonus malus'!$B49)*'Calculs bonus malus'!DC49</f>
        <v>0</v>
      </c>
      <c r="DF49" s="7">
        <f>COUNTIF('Création Personnage'!$B$7,'Calculs bonus malus'!$B49)*'Calculs bonus malus'!DE49</f>
        <v>0</v>
      </c>
      <c r="DH49" s="7">
        <f>COUNTIF('Création Personnage'!$B$7,'Calculs bonus malus'!$B49)*'Calculs bonus malus'!DG49</f>
        <v>0</v>
      </c>
      <c r="DJ49" s="7">
        <f>COUNTIF('Création Personnage'!$B$7,'Calculs bonus malus'!$B49)*'Calculs bonus malus'!DI49</f>
        <v>0</v>
      </c>
    </row>
    <row r="50" spans="1:114" x14ac:dyDescent="0.2">
      <c r="A50" s="257"/>
      <c r="B50" t="str">
        <f>Params!A62</f>
        <v>Ligue des planètes libres</v>
      </c>
      <c r="D50" s="7">
        <f>COUNTIF('Création Personnage'!$B$7,'Calculs bonus malus'!$B50)*'Calculs bonus malus'!C50</f>
        <v>0</v>
      </c>
      <c r="F50" s="7">
        <f>COUNTIF('Création Personnage'!$B$7,'Calculs bonus malus'!$B50)*'Calculs bonus malus'!E50</f>
        <v>0</v>
      </c>
      <c r="H50" s="7">
        <f>COUNTIF('Création Personnage'!$B$7,'Calculs bonus malus'!$B50)*'Calculs bonus malus'!G50</f>
        <v>0</v>
      </c>
      <c r="J50" s="7">
        <f>COUNTIF('Création Personnage'!$B$7,'Calculs bonus malus'!$B50)*'Calculs bonus malus'!I50</f>
        <v>0</v>
      </c>
      <c r="L50" s="7">
        <f>COUNTIF('Création Personnage'!$B$7,'Calculs bonus malus'!$B50)*'Calculs bonus malus'!K50</f>
        <v>0</v>
      </c>
      <c r="N50" s="7">
        <f>COUNTIF('Création Personnage'!$B$7,'Calculs bonus malus'!$B50)*'Calculs bonus malus'!M50</f>
        <v>0</v>
      </c>
      <c r="P50" s="7">
        <f>COUNTIF('Création Personnage'!$B$7,'Calculs bonus malus'!$B50)*'Calculs bonus malus'!O50</f>
        <v>0</v>
      </c>
      <c r="R50" s="7">
        <f>COUNTIF('Création Personnage'!$B$7,'Calculs bonus malus'!$B50)*'Calculs bonus malus'!Q50</f>
        <v>0</v>
      </c>
      <c r="T50" s="7">
        <f>COUNTIF('Création Personnage'!$B$7,'Calculs bonus malus'!$B50)*'Calculs bonus malus'!S50</f>
        <v>0</v>
      </c>
      <c r="V50" s="7">
        <f>COUNTIF('Création Personnage'!$B$7,'Calculs bonus malus'!$B50)*'Calculs bonus malus'!U50</f>
        <v>0</v>
      </c>
      <c r="X50" s="7">
        <f>COUNTIF('Création Personnage'!$B$7,'Calculs bonus malus'!$B50)*'Calculs bonus malus'!W50</f>
        <v>0</v>
      </c>
      <c r="Z50" s="7">
        <f>COUNTIF('Création Personnage'!$B$7,'Calculs bonus malus'!$B50)*'Calculs bonus malus'!Y50</f>
        <v>0</v>
      </c>
      <c r="AB50" s="7">
        <f>COUNTIF('Création Personnage'!$B$7,'Calculs bonus malus'!$B50)*'Calculs bonus malus'!AA50</f>
        <v>0</v>
      </c>
      <c r="AD50" s="7">
        <f>COUNTIF('Création Personnage'!$B$7,'Calculs bonus malus'!$B50)*'Calculs bonus malus'!AC50</f>
        <v>0</v>
      </c>
      <c r="AF50" s="7">
        <f>COUNTIF('Création Personnage'!$B$7,'Calculs bonus malus'!$B50)*'Calculs bonus malus'!AE50</f>
        <v>0</v>
      </c>
      <c r="AH50" s="7">
        <f>COUNTIF('Création Personnage'!$B$7,'Calculs bonus malus'!$B50)*'Calculs bonus malus'!AG50</f>
        <v>0</v>
      </c>
      <c r="AJ50" s="7">
        <f>COUNTIF('Création Personnage'!$B$7,'Calculs bonus malus'!$B50)*'Calculs bonus malus'!AI50</f>
        <v>0</v>
      </c>
      <c r="AL50" s="7">
        <f>COUNTIF('Création Personnage'!$B$7,'Calculs bonus malus'!$B50)*'Calculs bonus malus'!AK50</f>
        <v>0</v>
      </c>
      <c r="AN50" s="7">
        <f>COUNTIF('Création Personnage'!$B$7,'Calculs bonus malus'!$B50)*'Calculs bonus malus'!AM50</f>
        <v>0</v>
      </c>
      <c r="AP50" s="7">
        <f>COUNTIF('Création Personnage'!$B$7,'Calculs bonus malus'!$B50)*'Calculs bonus malus'!AO50</f>
        <v>0</v>
      </c>
      <c r="AR50" s="7">
        <f>COUNTIF('Création Personnage'!$B$7,'Calculs bonus malus'!$B50)*'Calculs bonus malus'!AQ50</f>
        <v>0</v>
      </c>
      <c r="AT50" s="7">
        <f>COUNTIF('Création Personnage'!$B$7,'Calculs bonus malus'!$B50)*'Calculs bonus malus'!AS50</f>
        <v>0</v>
      </c>
      <c r="AV50" s="7">
        <f>COUNTIF('Création Personnage'!$B$7,'Calculs bonus malus'!$B50)*'Calculs bonus malus'!AU50</f>
        <v>0</v>
      </c>
      <c r="AX50" s="7">
        <f>COUNTIF('Création Personnage'!$B$7,'Calculs bonus malus'!$B50)*'Calculs bonus malus'!AW50</f>
        <v>0</v>
      </c>
      <c r="AZ50" s="7">
        <f>COUNTIF('Création Personnage'!$B$7,'Calculs bonus malus'!$B50)*'Calculs bonus malus'!AY50</f>
        <v>0</v>
      </c>
      <c r="BB50" s="7">
        <f>COUNTIF('Création Personnage'!$B$7,'Calculs bonus malus'!$B50)*'Calculs bonus malus'!BA50</f>
        <v>0</v>
      </c>
      <c r="BD50" s="7">
        <f>COUNTIF('Création Personnage'!$B$7,'Calculs bonus malus'!$B50)*'Calculs bonus malus'!BC50</f>
        <v>0</v>
      </c>
      <c r="BF50" s="7">
        <f>COUNTIF('Création Personnage'!$B$7,'Calculs bonus malus'!$B50)*'Calculs bonus malus'!BE50</f>
        <v>0</v>
      </c>
      <c r="BG50">
        <v>3</v>
      </c>
      <c r="BH50" s="7">
        <f>COUNTIF('Création Personnage'!$B$7,'Calculs bonus malus'!$B50)*'Calculs bonus malus'!BG50</f>
        <v>0</v>
      </c>
      <c r="BJ50" s="7">
        <f>COUNTIF('Création Personnage'!$B$7,'Calculs bonus malus'!$B50)*'Calculs bonus malus'!BI50</f>
        <v>0</v>
      </c>
      <c r="BL50" s="7">
        <f>COUNTIF('Création Personnage'!$B$7,'Calculs bonus malus'!$B50)*'Calculs bonus malus'!BK50</f>
        <v>0</v>
      </c>
      <c r="BN50" s="7">
        <f>COUNTIF('Création Personnage'!$B$7,'Calculs bonus malus'!$B50)*'Calculs bonus malus'!BM50</f>
        <v>0</v>
      </c>
      <c r="BP50" s="7">
        <f>COUNTIF('Création Personnage'!$B$7,'Calculs bonus malus'!$B50)*'Calculs bonus malus'!BO50</f>
        <v>0</v>
      </c>
      <c r="BR50" s="7">
        <f>COUNTIF('Création Personnage'!$B$7,'Calculs bonus malus'!$B50)*'Calculs bonus malus'!BQ50</f>
        <v>0</v>
      </c>
      <c r="BT50" s="7">
        <f>COUNTIF('Création Personnage'!$B$7,'Calculs bonus malus'!$B50)*'Calculs bonus malus'!BS50</f>
        <v>0</v>
      </c>
      <c r="BV50" s="7">
        <f>COUNTIF('Création Personnage'!$B$7,'Calculs bonus malus'!$B50)*'Calculs bonus malus'!BU50</f>
        <v>0</v>
      </c>
      <c r="BX50" s="7">
        <f>COUNTIF('Création Personnage'!$B$7,'Calculs bonus malus'!$B50)*'Calculs bonus malus'!BW50</f>
        <v>0</v>
      </c>
      <c r="BZ50" s="7">
        <f>COUNTIF('Création Personnage'!$B$7,'Calculs bonus malus'!$B50)*'Calculs bonus malus'!BY50</f>
        <v>0</v>
      </c>
      <c r="CB50" s="7">
        <f>COUNTIF('Création Personnage'!$B$7,'Calculs bonus malus'!$B50)*'Calculs bonus malus'!CA50</f>
        <v>0</v>
      </c>
      <c r="CD50" s="7">
        <f>COUNTIF('Création Personnage'!$B$7,'Calculs bonus malus'!$B50)*'Calculs bonus malus'!CC50</f>
        <v>0</v>
      </c>
      <c r="CF50" s="7">
        <f>COUNTIF('Création Personnage'!$B$7,'Calculs bonus malus'!$B50)*'Calculs bonus malus'!CE50</f>
        <v>0</v>
      </c>
      <c r="CH50" s="7">
        <f>COUNTIF('Création Personnage'!$B$7,'Calculs bonus malus'!$B50)*'Calculs bonus malus'!CG50</f>
        <v>0</v>
      </c>
      <c r="CJ50" s="7">
        <f>COUNTIF('Création Personnage'!$B$7,'Calculs bonus malus'!$B50)*'Calculs bonus malus'!CI50</f>
        <v>0</v>
      </c>
      <c r="CL50" s="7">
        <f>COUNTIF('Création Personnage'!$B$7,'Calculs bonus malus'!$B50)*'Calculs bonus malus'!CK50</f>
        <v>0</v>
      </c>
      <c r="CN50" s="7">
        <f>COUNTIF('Création Personnage'!$B$7,'Calculs bonus malus'!$B50)*'Calculs bonus malus'!CM50</f>
        <v>0</v>
      </c>
      <c r="CP50" s="7">
        <f>COUNTIF('Création Personnage'!$B$7,'Calculs bonus malus'!$B50)*'Calculs bonus malus'!CO50</f>
        <v>0</v>
      </c>
      <c r="CR50" s="7">
        <f>COUNTIF('Création Personnage'!$B$7,'Calculs bonus malus'!$B50)*'Calculs bonus malus'!CQ50</f>
        <v>0</v>
      </c>
      <c r="CT50" s="7">
        <f>COUNTIF('Création Personnage'!$B$7,'Calculs bonus malus'!$B50)*'Calculs bonus malus'!CS50</f>
        <v>0</v>
      </c>
      <c r="CV50" s="7">
        <f>COUNTIF('Création Personnage'!$B$7,'Calculs bonus malus'!$B50)*'Calculs bonus malus'!CU50</f>
        <v>0</v>
      </c>
      <c r="CX50" s="7">
        <f>COUNTIF('Création Personnage'!$B$7,'Calculs bonus malus'!$B50)*'Calculs bonus malus'!CW50</f>
        <v>0</v>
      </c>
      <c r="CZ50" s="7">
        <f>COUNTIF('Création Personnage'!$B$7,'Calculs bonus malus'!$B50)*'Calculs bonus malus'!CY50</f>
        <v>0</v>
      </c>
      <c r="DB50" s="7">
        <f>COUNTIF('Création Personnage'!$B$7,'Calculs bonus malus'!$B50)*'Calculs bonus malus'!DA50</f>
        <v>0</v>
      </c>
      <c r="DD50" s="7">
        <f>COUNTIF('Création Personnage'!$B$7,'Calculs bonus malus'!$B50)*'Calculs bonus malus'!DC50</f>
        <v>0</v>
      </c>
      <c r="DF50" s="7">
        <f>COUNTIF('Création Personnage'!$B$7,'Calculs bonus malus'!$B50)*'Calculs bonus malus'!DE50</f>
        <v>0</v>
      </c>
      <c r="DH50" s="7">
        <f>COUNTIF('Création Personnage'!$B$7,'Calculs bonus malus'!$B50)*'Calculs bonus malus'!DG50</f>
        <v>0</v>
      </c>
      <c r="DJ50" s="7">
        <f>COUNTIF('Création Personnage'!$B$7,'Calculs bonus malus'!$B50)*'Calculs bonus malus'!DI50</f>
        <v>0</v>
      </c>
    </row>
    <row r="51" spans="1:114" x14ac:dyDescent="0.2">
      <c r="A51" s="257"/>
      <c r="B51" t="str">
        <f>Params!A63</f>
        <v>Barrens</v>
      </c>
      <c r="D51" s="7">
        <f>COUNTIF('Création Personnage'!$B$7,'Calculs bonus malus'!$B51)*'Calculs bonus malus'!C51</f>
        <v>0</v>
      </c>
      <c r="F51" s="7">
        <f>COUNTIF('Création Personnage'!$B$7,'Calculs bonus malus'!$B51)*'Calculs bonus malus'!E51</f>
        <v>0</v>
      </c>
      <c r="H51" s="7">
        <f>COUNTIF('Création Personnage'!$B$7,'Calculs bonus malus'!$B51)*'Calculs bonus malus'!G51</f>
        <v>0</v>
      </c>
      <c r="J51" s="7">
        <f>COUNTIF('Création Personnage'!$B$7,'Calculs bonus malus'!$B51)*'Calculs bonus malus'!I51</f>
        <v>0</v>
      </c>
      <c r="L51" s="7">
        <f>COUNTIF('Création Personnage'!$B$7,'Calculs bonus malus'!$B51)*'Calculs bonus malus'!K51</f>
        <v>0</v>
      </c>
      <c r="N51" s="7">
        <f>COUNTIF('Création Personnage'!$B$7,'Calculs bonus malus'!$B51)*'Calculs bonus malus'!M51</f>
        <v>0</v>
      </c>
      <c r="P51" s="7">
        <f>COUNTIF('Création Personnage'!$B$7,'Calculs bonus malus'!$B51)*'Calculs bonus malus'!O51</f>
        <v>0</v>
      </c>
      <c r="R51" s="7">
        <f>COUNTIF('Création Personnage'!$B$7,'Calculs bonus malus'!$B51)*'Calculs bonus malus'!Q51</f>
        <v>0</v>
      </c>
      <c r="T51" s="7">
        <f>COUNTIF('Création Personnage'!$B$7,'Calculs bonus malus'!$B51)*'Calculs bonus malus'!S51</f>
        <v>0</v>
      </c>
      <c r="V51" s="7">
        <f>COUNTIF('Création Personnage'!$B$7,'Calculs bonus malus'!$B51)*'Calculs bonus malus'!U51</f>
        <v>0</v>
      </c>
      <c r="X51" s="7">
        <f>COUNTIF('Création Personnage'!$B$7,'Calculs bonus malus'!$B51)*'Calculs bonus malus'!W51</f>
        <v>0</v>
      </c>
      <c r="Z51" s="7">
        <f>COUNTIF('Création Personnage'!$B$7,'Calculs bonus malus'!$B51)*'Calculs bonus malus'!Y51</f>
        <v>0</v>
      </c>
      <c r="AB51" s="7">
        <f>COUNTIF('Création Personnage'!$B$7,'Calculs bonus malus'!$B51)*'Calculs bonus malus'!AA51</f>
        <v>0</v>
      </c>
      <c r="AD51" s="7">
        <f>COUNTIF('Création Personnage'!$B$7,'Calculs bonus malus'!$B51)*'Calculs bonus malus'!AC51</f>
        <v>0</v>
      </c>
      <c r="AF51" s="7">
        <f>COUNTIF('Création Personnage'!$B$7,'Calculs bonus malus'!$B51)*'Calculs bonus malus'!AE51</f>
        <v>0</v>
      </c>
      <c r="AH51" s="7">
        <f>COUNTIF('Création Personnage'!$B$7,'Calculs bonus malus'!$B51)*'Calculs bonus malus'!AG51</f>
        <v>0</v>
      </c>
      <c r="AJ51" s="7">
        <f>COUNTIF('Création Personnage'!$B$7,'Calculs bonus malus'!$B51)*'Calculs bonus malus'!AI51</f>
        <v>0</v>
      </c>
      <c r="AL51" s="7">
        <f>COUNTIF('Création Personnage'!$B$7,'Calculs bonus malus'!$B51)*'Calculs bonus malus'!AK51</f>
        <v>0</v>
      </c>
      <c r="AN51" s="7">
        <f>COUNTIF('Création Personnage'!$B$7,'Calculs bonus malus'!$B51)*'Calculs bonus malus'!AM51</f>
        <v>0</v>
      </c>
      <c r="AP51" s="7">
        <f>COUNTIF('Création Personnage'!$B$7,'Calculs bonus malus'!$B51)*'Calculs bonus malus'!AO51</f>
        <v>0</v>
      </c>
      <c r="AR51" s="7">
        <f>COUNTIF('Création Personnage'!$B$7,'Calculs bonus malus'!$B51)*'Calculs bonus malus'!AQ51</f>
        <v>0</v>
      </c>
      <c r="AT51" s="7">
        <f>COUNTIF('Création Personnage'!$B$7,'Calculs bonus malus'!$B51)*'Calculs bonus malus'!AS51</f>
        <v>0</v>
      </c>
      <c r="AV51" s="7">
        <f>COUNTIF('Création Personnage'!$B$7,'Calculs bonus malus'!$B51)*'Calculs bonus malus'!AU51</f>
        <v>0</v>
      </c>
      <c r="AX51" s="7">
        <f>COUNTIF('Création Personnage'!$B$7,'Calculs bonus malus'!$B51)*'Calculs bonus malus'!AW51</f>
        <v>0</v>
      </c>
      <c r="AZ51" s="7">
        <f>COUNTIF('Création Personnage'!$B$7,'Calculs bonus malus'!$B51)*'Calculs bonus malus'!AY51</f>
        <v>0</v>
      </c>
      <c r="BB51" s="7">
        <f>COUNTIF('Création Personnage'!$B$7,'Calculs bonus malus'!$B51)*'Calculs bonus malus'!BA51</f>
        <v>0</v>
      </c>
      <c r="BD51" s="7">
        <f>COUNTIF('Création Personnage'!$B$7,'Calculs bonus malus'!$B51)*'Calculs bonus malus'!BC51</f>
        <v>0</v>
      </c>
      <c r="BF51" s="7">
        <f>COUNTIF('Création Personnage'!$B$7,'Calculs bonus malus'!$B51)*'Calculs bonus malus'!BE51</f>
        <v>0</v>
      </c>
      <c r="BG51">
        <v>3</v>
      </c>
      <c r="BH51" s="7">
        <f>COUNTIF('Création Personnage'!$B$7,'Calculs bonus malus'!$B51)*'Calculs bonus malus'!BG51</f>
        <v>0</v>
      </c>
      <c r="BJ51" s="7">
        <f>COUNTIF('Création Personnage'!$B$7,'Calculs bonus malus'!$B51)*'Calculs bonus malus'!BI51</f>
        <v>0</v>
      </c>
      <c r="BL51" s="7">
        <f>COUNTIF('Création Personnage'!$B$7,'Calculs bonus malus'!$B51)*'Calculs bonus malus'!BK51</f>
        <v>0</v>
      </c>
      <c r="BN51" s="7">
        <f>COUNTIF('Création Personnage'!$B$7,'Calculs bonus malus'!$B51)*'Calculs bonus malus'!BM51</f>
        <v>0</v>
      </c>
      <c r="BP51" s="7">
        <f>COUNTIF('Création Personnage'!$B$7,'Calculs bonus malus'!$B51)*'Calculs bonus malus'!BO51</f>
        <v>0</v>
      </c>
      <c r="BR51" s="7">
        <f>COUNTIF('Création Personnage'!$B$7,'Calculs bonus malus'!$B51)*'Calculs bonus malus'!BQ51</f>
        <v>0</v>
      </c>
      <c r="BT51" s="7">
        <f>COUNTIF('Création Personnage'!$B$7,'Calculs bonus malus'!$B51)*'Calculs bonus malus'!BS51</f>
        <v>0</v>
      </c>
      <c r="BV51" s="7">
        <f>COUNTIF('Création Personnage'!$B$7,'Calculs bonus malus'!$B51)*'Calculs bonus malus'!BU51</f>
        <v>0</v>
      </c>
      <c r="BX51" s="7">
        <f>COUNTIF('Création Personnage'!$B$7,'Calculs bonus malus'!$B51)*'Calculs bonus malus'!BW51</f>
        <v>0</v>
      </c>
      <c r="BZ51" s="7">
        <f>COUNTIF('Création Personnage'!$B$7,'Calculs bonus malus'!$B51)*'Calculs bonus malus'!BY51</f>
        <v>0</v>
      </c>
      <c r="CB51" s="7">
        <f>COUNTIF('Création Personnage'!$B$7,'Calculs bonus malus'!$B51)*'Calculs bonus malus'!CA51</f>
        <v>0</v>
      </c>
      <c r="CD51" s="7">
        <f>COUNTIF('Création Personnage'!$B$7,'Calculs bonus malus'!$B51)*'Calculs bonus malus'!CC51</f>
        <v>0</v>
      </c>
      <c r="CF51" s="7">
        <f>COUNTIF('Création Personnage'!$B$7,'Calculs bonus malus'!$B51)*'Calculs bonus malus'!CE51</f>
        <v>0</v>
      </c>
      <c r="CH51" s="7">
        <f>COUNTIF('Création Personnage'!$B$7,'Calculs bonus malus'!$B51)*'Calculs bonus malus'!CG51</f>
        <v>0</v>
      </c>
      <c r="CJ51" s="7">
        <f>COUNTIF('Création Personnage'!$B$7,'Calculs bonus malus'!$B51)*'Calculs bonus malus'!CI51</f>
        <v>0</v>
      </c>
      <c r="CL51" s="7">
        <f>COUNTIF('Création Personnage'!$B$7,'Calculs bonus malus'!$B51)*'Calculs bonus malus'!CK51</f>
        <v>0</v>
      </c>
      <c r="CN51" s="7">
        <f>COUNTIF('Création Personnage'!$B$7,'Calculs bonus malus'!$B51)*'Calculs bonus malus'!CM51</f>
        <v>0</v>
      </c>
      <c r="CP51" s="7">
        <f>COUNTIF('Création Personnage'!$B$7,'Calculs bonus malus'!$B51)*'Calculs bonus malus'!CO51</f>
        <v>0</v>
      </c>
      <c r="CR51" s="7">
        <f>COUNTIF('Création Personnage'!$B$7,'Calculs bonus malus'!$B51)*'Calculs bonus malus'!CQ51</f>
        <v>0</v>
      </c>
      <c r="CT51" s="7">
        <f>COUNTIF('Création Personnage'!$B$7,'Calculs bonus malus'!$B51)*'Calculs bonus malus'!CS51</f>
        <v>0</v>
      </c>
      <c r="CV51" s="7">
        <f>COUNTIF('Création Personnage'!$B$7,'Calculs bonus malus'!$B51)*'Calculs bonus malus'!CU51</f>
        <v>0</v>
      </c>
      <c r="CX51" s="7">
        <f>COUNTIF('Création Personnage'!$B$7,'Calculs bonus malus'!$B51)*'Calculs bonus malus'!CW51</f>
        <v>0</v>
      </c>
      <c r="CZ51" s="7">
        <f>COUNTIF('Création Personnage'!$B$7,'Calculs bonus malus'!$B51)*'Calculs bonus malus'!CY51</f>
        <v>0</v>
      </c>
      <c r="DB51" s="7">
        <f>COUNTIF('Création Personnage'!$B$7,'Calculs bonus malus'!$B51)*'Calculs bonus malus'!DA51</f>
        <v>0</v>
      </c>
      <c r="DD51" s="7">
        <f>COUNTIF('Création Personnage'!$B$7,'Calculs bonus malus'!$B51)*'Calculs bonus malus'!DC51</f>
        <v>0</v>
      </c>
      <c r="DF51" s="7">
        <f>COUNTIF('Création Personnage'!$B$7,'Calculs bonus malus'!$B51)*'Calculs bonus malus'!DE51</f>
        <v>0</v>
      </c>
      <c r="DH51" s="7">
        <f>COUNTIF('Création Personnage'!$B$7,'Calculs bonus malus'!$B51)*'Calculs bonus malus'!DG51</f>
        <v>0</v>
      </c>
      <c r="DJ51" s="7">
        <f>COUNTIF('Création Personnage'!$B$7,'Calculs bonus malus'!$B51)*'Calculs bonus malus'!DI51</f>
        <v>0</v>
      </c>
    </row>
    <row r="52" spans="1:114" x14ac:dyDescent="0.2">
      <c r="A52" s="257"/>
      <c r="B52" t="str">
        <f>Params!A64</f>
        <v>Havanna</v>
      </c>
      <c r="D52" s="7">
        <f>COUNTIF('Création Personnage'!$B$7,'Calculs bonus malus'!$B52)*'Calculs bonus malus'!C52</f>
        <v>0</v>
      </c>
      <c r="F52" s="7">
        <f>COUNTIF('Création Personnage'!$B$7,'Calculs bonus malus'!$B52)*'Calculs bonus malus'!E52</f>
        <v>0</v>
      </c>
      <c r="H52" s="7">
        <f>COUNTIF('Création Personnage'!$B$7,'Calculs bonus malus'!$B52)*'Calculs bonus malus'!G52</f>
        <v>0</v>
      </c>
      <c r="J52" s="7">
        <f>COUNTIF('Création Personnage'!$B$7,'Calculs bonus malus'!$B52)*'Calculs bonus malus'!I52</f>
        <v>0</v>
      </c>
      <c r="L52" s="7">
        <f>COUNTIF('Création Personnage'!$B$7,'Calculs bonus malus'!$B52)*'Calculs bonus malus'!K52</f>
        <v>0</v>
      </c>
      <c r="N52" s="7">
        <f>COUNTIF('Création Personnage'!$B$7,'Calculs bonus malus'!$B52)*'Calculs bonus malus'!M52</f>
        <v>0</v>
      </c>
      <c r="P52" s="7">
        <f>COUNTIF('Création Personnage'!$B$7,'Calculs bonus malus'!$B52)*'Calculs bonus malus'!O52</f>
        <v>0</v>
      </c>
      <c r="R52" s="7">
        <f>COUNTIF('Création Personnage'!$B$7,'Calculs bonus malus'!$B52)*'Calculs bonus malus'!Q52</f>
        <v>0</v>
      </c>
      <c r="T52" s="7">
        <f>COUNTIF('Création Personnage'!$B$7,'Calculs bonus malus'!$B52)*'Calculs bonus malus'!S52</f>
        <v>0</v>
      </c>
      <c r="V52" s="7">
        <f>COUNTIF('Création Personnage'!$B$7,'Calculs bonus malus'!$B52)*'Calculs bonus malus'!U52</f>
        <v>0</v>
      </c>
      <c r="X52" s="7">
        <f>COUNTIF('Création Personnage'!$B$7,'Calculs bonus malus'!$B52)*'Calculs bonus malus'!W52</f>
        <v>0</v>
      </c>
      <c r="Z52" s="7">
        <f>COUNTIF('Création Personnage'!$B$7,'Calculs bonus malus'!$B52)*'Calculs bonus malus'!Y52</f>
        <v>0</v>
      </c>
      <c r="AB52" s="7">
        <f>COUNTIF('Création Personnage'!$B$7,'Calculs bonus malus'!$B52)*'Calculs bonus malus'!AA52</f>
        <v>0</v>
      </c>
      <c r="AD52" s="7">
        <f>COUNTIF('Création Personnage'!$B$7,'Calculs bonus malus'!$B52)*'Calculs bonus malus'!AC52</f>
        <v>0</v>
      </c>
      <c r="AF52" s="7">
        <f>COUNTIF('Création Personnage'!$B$7,'Calculs bonus malus'!$B52)*'Calculs bonus malus'!AE52</f>
        <v>0</v>
      </c>
      <c r="AH52" s="7">
        <f>COUNTIF('Création Personnage'!$B$7,'Calculs bonus malus'!$B52)*'Calculs bonus malus'!AG52</f>
        <v>0</v>
      </c>
      <c r="AJ52" s="7">
        <f>COUNTIF('Création Personnage'!$B$7,'Calculs bonus malus'!$B52)*'Calculs bonus malus'!AI52</f>
        <v>0</v>
      </c>
      <c r="AL52" s="7">
        <f>COUNTIF('Création Personnage'!$B$7,'Calculs bonus malus'!$B52)*'Calculs bonus malus'!AK52</f>
        <v>0</v>
      </c>
      <c r="AN52" s="7">
        <f>COUNTIF('Création Personnage'!$B$7,'Calculs bonus malus'!$B52)*'Calculs bonus malus'!AM52</f>
        <v>0</v>
      </c>
      <c r="AP52" s="7">
        <f>COUNTIF('Création Personnage'!$B$7,'Calculs bonus malus'!$B52)*'Calculs bonus malus'!AO52</f>
        <v>0</v>
      </c>
      <c r="AR52" s="7">
        <f>COUNTIF('Création Personnage'!$B$7,'Calculs bonus malus'!$B52)*'Calculs bonus malus'!AQ52</f>
        <v>0</v>
      </c>
      <c r="AT52" s="7">
        <f>COUNTIF('Création Personnage'!$B$7,'Calculs bonus malus'!$B52)*'Calculs bonus malus'!AS52</f>
        <v>0</v>
      </c>
      <c r="AV52" s="7">
        <f>COUNTIF('Création Personnage'!$B$7,'Calculs bonus malus'!$B52)*'Calculs bonus malus'!AU52</f>
        <v>0</v>
      </c>
      <c r="AX52" s="7">
        <f>COUNTIF('Création Personnage'!$B$7,'Calculs bonus malus'!$B52)*'Calculs bonus malus'!AW52</f>
        <v>0</v>
      </c>
      <c r="AZ52" s="7">
        <f>COUNTIF('Création Personnage'!$B$7,'Calculs bonus malus'!$B52)*'Calculs bonus malus'!AY52</f>
        <v>0</v>
      </c>
      <c r="BB52" s="7">
        <f>COUNTIF('Création Personnage'!$B$7,'Calculs bonus malus'!$B52)*'Calculs bonus malus'!BA52</f>
        <v>0</v>
      </c>
      <c r="BD52" s="7">
        <f>COUNTIF('Création Personnage'!$B$7,'Calculs bonus malus'!$B52)*'Calculs bonus malus'!BC52</f>
        <v>0</v>
      </c>
      <c r="BF52" s="7">
        <f>COUNTIF('Création Personnage'!$B$7,'Calculs bonus malus'!$B52)*'Calculs bonus malus'!BE52</f>
        <v>0</v>
      </c>
      <c r="BG52">
        <v>3</v>
      </c>
      <c r="BH52" s="7">
        <f>COUNTIF('Création Personnage'!$B$7,'Calculs bonus malus'!$B52)*'Calculs bonus malus'!BG52</f>
        <v>0</v>
      </c>
      <c r="BJ52" s="7">
        <f>COUNTIF('Création Personnage'!$B$7,'Calculs bonus malus'!$B52)*'Calculs bonus malus'!BI52</f>
        <v>0</v>
      </c>
      <c r="BL52" s="7">
        <f>COUNTIF('Création Personnage'!$B$7,'Calculs bonus malus'!$B52)*'Calculs bonus malus'!BK52</f>
        <v>0</v>
      </c>
      <c r="BN52" s="7">
        <f>COUNTIF('Création Personnage'!$B$7,'Calculs bonus malus'!$B52)*'Calculs bonus malus'!BM52</f>
        <v>0</v>
      </c>
      <c r="BP52" s="7">
        <f>COUNTIF('Création Personnage'!$B$7,'Calculs bonus malus'!$B52)*'Calculs bonus malus'!BO52</f>
        <v>0</v>
      </c>
      <c r="BR52" s="7">
        <f>COUNTIF('Création Personnage'!$B$7,'Calculs bonus malus'!$B52)*'Calculs bonus malus'!BQ52</f>
        <v>0</v>
      </c>
      <c r="BT52" s="7">
        <f>COUNTIF('Création Personnage'!$B$7,'Calculs bonus malus'!$B52)*'Calculs bonus malus'!BS52</f>
        <v>0</v>
      </c>
      <c r="BV52" s="7">
        <f>COUNTIF('Création Personnage'!$B$7,'Calculs bonus malus'!$B52)*'Calculs bonus malus'!BU52</f>
        <v>0</v>
      </c>
      <c r="BX52" s="7">
        <f>COUNTIF('Création Personnage'!$B$7,'Calculs bonus malus'!$B52)*'Calculs bonus malus'!BW52</f>
        <v>0</v>
      </c>
      <c r="BZ52" s="7">
        <f>COUNTIF('Création Personnage'!$B$7,'Calculs bonus malus'!$B52)*'Calculs bonus malus'!BY52</f>
        <v>0</v>
      </c>
      <c r="CB52" s="7">
        <f>COUNTIF('Création Personnage'!$B$7,'Calculs bonus malus'!$B52)*'Calculs bonus malus'!CA52</f>
        <v>0</v>
      </c>
      <c r="CD52" s="7">
        <f>COUNTIF('Création Personnage'!$B$7,'Calculs bonus malus'!$B52)*'Calculs bonus malus'!CC52</f>
        <v>0</v>
      </c>
      <c r="CF52" s="7">
        <f>COUNTIF('Création Personnage'!$B$7,'Calculs bonus malus'!$B52)*'Calculs bonus malus'!CE52</f>
        <v>0</v>
      </c>
      <c r="CH52" s="7">
        <f>COUNTIF('Création Personnage'!$B$7,'Calculs bonus malus'!$B52)*'Calculs bonus malus'!CG52</f>
        <v>0</v>
      </c>
      <c r="CJ52" s="7">
        <f>COUNTIF('Création Personnage'!$B$7,'Calculs bonus malus'!$B52)*'Calculs bonus malus'!CI52</f>
        <v>0</v>
      </c>
      <c r="CL52" s="7">
        <f>COUNTIF('Création Personnage'!$B$7,'Calculs bonus malus'!$B52)*'Calculs bonus malus'!CK52</f>
        <v>0</v>
      </c>
      <c r="CN52" s="7">
        <f>COUNTIF('Création Personnage'!$B$7,'Calculs bonus malus'!$B52)*'Calculs bonus malus'!CM52</f>
        <v>0</v>
      </c>
      <c r="CP52" s="7">
        <f>COUNTIF('Création Personnage'!$B$7,'Calculs bonus malus'!$B52)*'Calculs bonus malus'!CO52</f>
        <v>0</v>
      </c>
      <c r="CR52" s="7">
        <f>COUNTIF('Création Personnage'!$B$7,'Calculs bonus malus'!$B52)*'Calculs bonus malus'!CQ52</f>
        <v>0</v>
      </c>
      <c r="CT52" s="7">
        <f>COUNTIF('Création Personnage'!$B$7,'Calculs bonus malus'!$B52)*'Calculs bonus malus'!CS52</f>
        <v>0</v>
      </c>
      <c r="CV52" s="7">
        <f>COUNTIF('Création Personnage'!$B$7,'Calculs bonus malus'!$B52)*'Calculs bonus malus'!CU52</f>
        <v>0</v>
      </c>
      <c r="CX52" s="7">
        <f>COUNTIF('Création Personnage'!$B$7,'Calculs bonus malus'!$B52)*'Calculs bonus malus'!CW52</f>
        <v>0</v>
      </c>
      <c r="CZ52" s="7">
        <f>COUNTIF('Création Personnage'!$B$7,'Calculs bonus malus'!$B52)*'Calculs bonus malus'!CY52</f>
        <v>0</v>
      </c>
      <c r="DB52" s="7">
        <f>COUNTIF('Création Personnage'!$B$7,'Calculs bonus malus'!$B52)*'Calculs bonus malus'!DA52</f>
        <v>0</v>
      </c>
      <c r="DD52" s="7">
        <f>COUNTIF('Création Personnage'!$B$7,'Calculs bonus malus'!$B52)*'Calculs bonus malus'!DC52</f>
        <v>0</v>
      </c>
      <c r="DF52" s="7">
        <f>COUNTIF('Création Personnage'!$B$7,'Calculs bonus malus'!$B52)*'Calculs bonus malus'!DE52</f>
        <v>0</v>
      </c>
      <c r="DH52" s="7">
        <f>COUNTIF('Création Personnage'!$B$7,'Calculs bonus malus'!$B52)*'Calculs bonus malus'!DG52</f>
        <v>0</v>
      </c>
      <c r="DJ52" s="7">
        <f>COUNTIF('Création Personnage'!$B$7,'Calculs bonus malus'!$B52)*'Calculs bonus malus'!DI52</f>
        <v>0</v>
      </c>
    </row>
    <row r="53" spans="1:114" x14ac:dyDescent="0.2">
      <c r="A53" s="257" t="s">
        <v>185</v>
      </c>
      <c r="B53" t="str">
        <f>Params!A139</f>
        <v>Oubli</v>
      </c>
      <c r="D53" s="7">
        <f>COUNTIF('Création Personnage'!$B$9,'Calculs bonus malus'!$B53)*'Calculs bonus malus'!C53</f>
        <v>0</v>
      </c>
      <c r="F53" s="7">
        <f>COUNTIF('Création Personnage'!$B$9,'Calculs bonus malus'!$B53)*'Calculs bonus malus'!E53</f>
        <v>0</v>
      </c>
      <c r="H53" s="7">
        <f>COUNTIF('Création Personnage'!$B$9,'Calculs bonus malus'!$B53)*'Calculs bonus malus'!G53</f>
        <v>0</v>
      </c>
      <c r="J53" s="7">
        <f>COUNTIF('Création Personnage'!$B$9,'Calculs bonus malus'!$B53)*'Calculs bonus malus'!I53</f>
        <v>0</v>
      </c>
      <c r="L53" s="7">
        <f>COUNTIF('Création Personnage'!$B$9,'Calculs bonus malus'!$B53)*'Calculs bonus malus'!K53</f>
        <v>0</v>
      </c>
      <c r="N53" s="7">
        <f>COUNTIF('Création Personnage'!$B$9,'Calculs bonus malus'!$B53)*'Calculs bonus malus'!M53</f>
        <v>0</v>
      </c>
      <c r="P53" s="7">
        <f>COUNTIF('Création Personnage'!$B$9,'Calculs bonus malus'!$B53)*'Calculs bonus malus'!O53</f>
        <v>0</v>
      </c>
      <c r="R53" s="7">
        <f>COUNTIF('Création Personnage'!$B$9,'Calculs bonus malus'!$B53)*'Calculs bonus malus'!Q53</f>
        <v>0</v>
      </c>
      <c r="T53" s="7">
        <f>COUNTIF('Création Personnage'!$B$9,'Calculs bonus malus'!$B53)*'Calculs bonus malus'!S53</f>
        <v>0</v>
      </c>
      <c r="V53" s="7">
        <f>COUNTIF('Création Personnage'!$B$9,'Calculs bonus malus'!$B53)*'Calculs bonus malus'!U53</f>
        <v>0</v>
      </c>
      <c r="X53" s="7">
        <f>COUNTIF('Création Personnage'!$B$9,'Calculs bonus malus'!$B53)*'Calculs bonus malus'!W53</f>
        <v>0</v>
      </c>
      <c r="Z53" s="7">
        <f>COUNTIF('Création Personnage'!$B$9,'Calculs bonus malus'!$B53)*'Calculs bonus malus'!Y53</f>
        <v>0</v>
      </c>
      <c r="AB53" s="7">
        <f>COUNTIF('Création Personnage'!$B$9,'Calculs bonus malus'!$B53)*'Calculs bonus malus'!AA53</f>
        <v>0</v>
      </c>
      <c r="AD53" s="7">
        <f>COUNTIF('Création Personnage'!$B$9,'Calculs bonus malus'!$B53)*'Calculs bonus malus'!AC53</f>
        <v>0</v>
      </c>
      <c r="AF53" s="7">
        <f>COUNTIF('Création Personnage'!$B$9,'Calculs bonus malus'!$B53)*'Calculs bonus malus'!AE53</f>
        <v>0</v>
      </c>
      <c r="AH53" s="7">
        <f>COUNTIF('Création Personnage'!$B$9,'Calculs bonus malus'!$B53)*'Calculs bonus malus'!AG53</f>
        <v>0</v>
      </c>
      <c r="AJ53" s="7">
        <f>COUNTIF('Création Personnage'!$B$9,'Calculs bonus malus'!$B53)*'Calculs bonus malus'!AI53</f>
        <v>0</v>
      </c>
      <c r="AL53" s="7">
        <f>COUNTIF('Création Personnage'!$B$9,'Calculs bonus malus'!$B53)*'Calculs bonus malus'!AK53</f>
        <v>0</v>
      </c>
      <c r="AN53" s="7">
        <f>COUNTIF('Création Personnage'!$B$9,'Calculs bonus malus'!$B53)*'Calculs bonus malus'!AM53</f>
        <v>0</v>
      </c>
      <c r="AP53" s="7">
        <f>COUNTIF('Création Personnage'!$B$9,'Calculs bonus malus'!$B53)*'Calculs bonus malus'!AO53</f>
        <v>0</v>
      </c>
      <c r="AR53" s="7">
        <f>COUNTIF('Création Personnage'!$B$9,'Calculs bonus malus'!$B53)*'Calculs bonus malus'!AQ53</f>
        <v>0</v>
      </c>
      <c r="AT53" s="7">
        <f>COUNTIF('Création Personnage'!$B$9,'Calculs bonus malus'!$B53)*'Calculs bonus malus'!AS53</f>
        <v>0</v>
      </c>
      <c r="AV53" s="7">
        <f>COUNTIF('Création Personnage'!$B$9,'Calculs bonus malus'!$B53)*'Calculs bonus malus'!AU53</f>
        <v>0</v>
      </c>
      <c r="AX53" s="7">
        <f>COUNTIF('Création Personnage'!$B$9,'Calculs bonus malus'!$B53)*'Calculs bonus malus'!AW53</f>
        <v>0</v>
      </c>
      <c r="AZ53" s="7">
        <f>COUNTIF('Création Personnage'!$B$9,'Calculs bonus malus'!$B53)*'Calculs bonus malus'!AY53</f>
        <v>0</v>
      </c>
      <c r="BB53" s="7">
        <f>COUNTIF('Création Personnage'!$B$9,'Calculs bonus malus'!$B53)*'Calculs bonus malus'!BA53</f>
        <v>0</v>
      </c>
      <c r="BD53" s="7">
        <f>COUNTIF('Création Personnage'!$B$9,'Calculs bonus malus'!$B53)*'Calculs bonus malus'!BC53</f>
        <v>0</v>
      </c>
      <c r="BF53" s="7">
        <f>COUNTIF('Création Personnage'!$B$9,'Calculs bonus malus'!$B53)*'Calculs bonus malus'!BE53</f>
        <v>0</v>
      </c>
      <c r="BH53" s="7">
        <f>COUNTIF('Création Personnage'!$B$9,'Calculs bonus malus'!$B53)*'Calculs bonus malus'!BG53</f>
        <v>0</v>
      </c>
      <c r="BJ53" s="7">
        <f>COUNTIF('Création Personnage'!$B$9,'Calculs bonus malus'!$B53)*'Calculs bonus malus'!BI53</f>
        <v>0</v>
      </c>
      <c r="BL53" s="7">
        <f>COUNTIF('Création Personnage'!$B$9,'Calculs bonus malus'!$B53)*'Calculs bonus malus'!BK53</f>
        <v>0</v>
      </c>
      <c r="BN53" s="7">
        <f>COUNTIF('Création Personnage'!$B$9,'Calculs bonus malus'!$B53)*'Calculs bonus malus'!BM53</f>
        <v>0</v>
      </c>
      <c r="BP53" s="7">
        <f>COUNTIF('Création Personnage'!$B$9,'Calculs bonus malus'!$B53)*'Calculs bonus malus'!BO53</f>
        <v>0</v>
      </c>
      <c r="BR53" s="7">
        <f>COUNTIF('Création Personnage'!$B$9,'Calculs bonus malus'!$B53)*'Calculs bonus malus'!BQ53</f>
        <v>0</v>
      </c>
      <c r="BT53" s="7">
        <f>COUNTIF('Création Personnage'!$B$9,'Calculs bonus malus'!$B53)*'Calculs bonus malus'!BS53</f>
        <v>0</v>
      </c>
      <c r="BV53" s="7">
        <f>COUNTIF('Création Personnage'!$B$9,'Calculs bonus malus'!$B53)*'Calculs bonus malus'!BU53</f>
        <v>0</v>
      </c>
      <c r="BX53" s="7">
        <f>COUNTIF('Création Personnage'!$B$9,'Calculs bonus malus'!$B53)*'Calculs bonus malus'!BW53</f>
        <v>0</v>
      </c>
      <c r="BZ53" s="7">
        <f>COUNTIF('Création Personnage'!$B$9,'Calculs bonus malus'!$B53)*'Calculs bonus malus'!BY53</f>
        <v>0</v>
      </c>
      <c r="CB53" s="7">
        <f>COUNTIF('Création Personnage'!$B$9,'Calculs bonus malus'!$B53)*'Calculs bonus malus'!CA53</f>
        <v>0</v>
      </c>
      <c r="CD53" s="7">
        <f>COUNTIF('Création Personnage'!$B$9,'Calculs bonus malus'!$B53)*'Calculs bonus malus'!CC53</f>
        <v>0</v>
      </c>
      <c r="CF53" s="7">
        <f>COUNTIF('Création Personnage'!$B$9,'Calculs bonus malus'!$B53)*'Calculs bonus malus'!CE53</f>
        <v>0</v>
      </c>
      <c r="CG53">
        <v>1</v>
      </c>
      <c r="CH53" s="7">
        <f>COUNTIF('Création Personnage'!$B$9,'Calculs bonus malus'!$B53)*'Calculs bonus malus'!CG53</f>
        <v>0</v>
      </c>
      <c r="CJ53" s="7">
        <f>COUNTIF('Création Personnage'!$B$9,'Calculs bonus malus'!$B53)*'Calculs bonus malus'!CI53</f>
        <v>0</v>
      </c>
      <c r="CL53" s="7">
        <f>COUNTIF('Création Personnage'!$B$9,'Calculs bonus malus'!$B53)*'Calculs bonus malus'!CK53</f>
        <v>0</v>
      </c>
      <c r="CN53" s="7">
        <f>COUNTIF('Création Personnage'!$B$9,'Calculs bonus malus'!$B53)*'Calculs bonus malus'!CM53</f>
        <v>0</v>
      </c>
      <c r="CP53" s="7">
        <f>COUNTIF('Création Personnage'!$B$9,'Calculs bonus malus'!$B53)*'Calculs bonus malus'!CO53</f>
        <v>0</v>
      </c>
      <c r="CR53" s="7">
        <f>COUNTIF('Création Personnage'!$B$9,'Calculs bonus malus'!$B53)*'Calculs bonus malus'!CQ53</f>
        <v>0</v>
      </c>
      <c r="CT53" s="7">
        <f>COUNTIF('Création Personnage'!$B$9,'Calculs bonus malus'!$B53)*'Calculs bonus malus'!CS53</f>
        <v>0</v>
      </c>
      <c r="CV53" s="7">
        <f>COUNTIF('Création Personnage'!$B$9,'Calculs bonus malus'!$B53)*'Calculs bonus malus'!CU53</f>
        <v>0</v>
      </c>
      <c r="CX53" s="7">
        <f>COUNTIF('Création Personnage'!$B$9,'Calculs bonus malus'!$B53)*'Calculs bonus malus'!CW53</f>
        <v>0</v>
      </c>
      <c r="CZ53" s="7">
        <f>COUNTIF('Création Personnage'!$B$9,'Calculs bonus malus'!$B53)*'Calculs bonus malus'!CY53</f>
        <v>0</v>
      </c>
      <c r="DB53" s="7">
        <f>COUNTIF('Création Personnage'!$B$9,'Calculs bonus malus'!$B53)*'Calculs bonus malus'!DA53</f>
        <v>0</v>
      </c>
      <c r="DC53">
        <v>1</v>
      </c>
      <c r="DD53" s="7">
        <f>COUNTIF('Création Personnage'!$B$9,'Calculs bonus malus'!$B53)*'Calculs bonus malus'!DC53</f>
        <v>0</v>
      </c>
      <c r="DF53" s="7">
        <f>COUNTIF('Création Personnage'!$B$9,'Calculs bonus malus'!$B53)*'Calculs bonus malus'!DE53</f>
        <v>0</v>
      </c>
      <c r="DH53" s="7">
        <f>COUNTIF('Création Personnage'!$B$9,'Calculs bonus malus'!$B53)*'Calculs bonus malus'!DG53</f>
        <v>0</v>
      </c>
      <c r="DJ53" s="7">
        <f>COUNTIF('Création Personnage'!$B$9,'Calculs bonus malus'!$B53)*'Calculs bonus malus'!DI53</f>
        <v>0</v>
      </c>
    </row>
    <row r="54" spans="1:114" x14ac:dyDescent="0.2">
      <c r="A54" s="257"/>
      <c r="B54" t="str">
        <f>Params!A140</f>
        <v>Fuite</v>
      </c>
      <c r="D54" s="7">
        <f>COUNTIF('Création Personnage'!$B$9,'Calculs bonus malus'!$B54)*'Calculs bonus malus'!C54</f>
        <v>0</v>
      </c>
      <c r="F54" s="7">
        <f>COUNTIF('Création Personnage'!$B$9,'Calculs bonus malus'!$B54)*'Calculs bonus malus'!E54</f>
        <v>0</v>
      </c>
      <c r="H54" s="7">
        <f>COUNTIF('Création Personnage'!$B$9,'Calculs bonus malus'!$B54)*'Calculs bonus malus'!G54</f>
        <v>0</v>
      </c>
      <c r="J54" s="7">
        <f>COUNTIF('Création Personnage'!$B$9,'Calculs bonus malus'!$B54)*'Calculs bonus malus'!I54</f>
        <v>0</v>
      </c>
      <c r="L54" s="7">
        <f>COUNTIF('Création Personnage'!$B$9,'Calculs bonus malus'!$B54)*'Calculs bonus malus'!K54</f>
        <v>0</v>
      </c>
      <c r="N54" s="7">
        <f>COUNTIF('Création Personnage'!$B$9,'Calculs bonus malus'!$B54)*'Calculs bonus malus'!M54</f>
        <v>0</v>
      </c>
      <c r="P54" s="7">
        <f>COUNTIF('Création Personnage'!$B$9,'Calculs bonus malus'!$B54)*'Calculs bonus malus'!O54</f>
        <v>0</v>
      </c>
      <c r="R54" s="7">
        <f>COUNTIF('Création Personnage'!$B$9,'Calculs bonus malus'!$B54)*'Calculs bonus malus'!Q54</f>
        <v>0</v>
      </c>
      <c r="T54" s="7">
        <f>COUNTIF('Création Personnage'!$B$9,'Calculs bonus malus'!$B54)*'Calculs bonus malus'!S54</f>
        <v>0</v>
      </c>
      <c r="V54" s="7">
        <f>COUNTIF('Création Personnage'!$B$9,'Calculs bonus malus'!$B54)*'Calculs bonus malus'!U54</f>
        <v>0</v>
      </c>
      <c r="X54" s="7">
        <f>COUNTIF('Création Personnage'!$B$9,'Calculs bonus malus'!$B54)*'Calculs bonus malus'!W54</f>
        <v>0</v>
      </c>
      <c r="Z54" s="7">
        <f>COUNTIF('Création Personnage'!$B$9,'Calculs bonus malus'!$B54)*'Calculs bonus malus'!Y54</f>
        <v>0</v>
      </c>
      <c r="AB54" s="7">
        <f>COUNTIF('Création Personnage'!$B$9,'Calculs bonus malus'!$B54)*'Calculs bonus malus'!AA54</f>
        <v>0</v>
      </c>
      <c r="AD54" s="7">
        <f>COUNTIF('Création Personnage'!$B$9,'Calculs bonus malus'!$B54)*'Calculs bonus malus'!AC54</f>
        <v>0</v>
      </c>
      <c r="AF54" s="7">
        <f>COUNTIF('Création Personnage'!$B$9,'Calculs bonus malus'!$B54)*'Calculs bonus malus'!AE54</f>
        <v>0</v>
      </c>
      <c r="AH54" s="7">
        <f>COUNTIF('Création Personnage'!$B$9,'Calculs bonus malus'!$B54)*'Calculs bonus malus'!AG54</f>
        <v>0</v>
      </c>
      <c r="AJ54" s="7">
        <f>COUNTIF('Création Personnage'!$B$9,'Calculs bonus malus'!$B54)*'Calculs bonus malus'!AI54</f>
        <v>0</v>
      </c>
      <c r="AL54" s="7">
        <f>COUNTIF('Création Personnage'!$B$9,'Calculs bonus malus'!$B54)*'Calculs bonus malus'!AK54</f>
        <v>0</v>
      </c>
      <c r="AM54">
        <v>1</v>
      </c>
      <c r="AN54" s="7">
        <f>COUNTIF('Création Personnage'!$B$9,'Calculs bonus malus'!$B54)*'Calculs bonus malus'!AM54</f>
        <v>0</v>
      </c>
      <c r="AO54">
        <v>1</v>
      </c>
      <c r="AP54" s="7">
        <f>COUNTIF('Création Personnage'!$B$9,'Calculs bonus malus'!$B54)*'Calculs bonus malus'!AO54</f>
        <v>0</v>
      </c>
      <c r="AR54" s="7">
        <f>COUNTIF('Création Personnage'!$B$9,'Calculs bonus malus'!$B54)*'Calculs bonus malus'!AQ54</f>
        <v>0</v>
      </c>
      <c r="AT54" s="7">
        <f>COUNTIF('Création Personnage'!$B$9,'Calculs bonus malus'!$B54)*'Calculs bonus malus'!AS54</f>
        <v>0</v>
      </c>
      <c r="AV54" s="7">
        <f>COUNTIF('Création Personnage'!$B$9,'Calculs bonus malus'!$B54)*'Calculs bonus malus'!AU54</f>
        <v>0</v>
      </c>
      <c r="AX54" s="7">
        <f>COUNTIF('Création Personnage'!$B$9,'Calculs bonus malus'!$B54)*'Calculs bonus malus'!AW54</f>
        <v>0</v>
      </c>
      <c r="AZ54" s="7">
        <f>COUNTIF('Création Personnage'!$B$9,'Calculs bonus malus'!$B54)*'Calculs bonus malus'!AY54</f>
        <v>0</v>
      </c>
      <c r="BB54" s="7">
        <f>COUNTIF('Création Personnage'!$B$9,'Calculs bonus malus'!$B54)*'Calculs bonus malus'!BA54</f>
        <v>0</v>
      </c>
      <c r="BD54" s="7">
        <f>COUNTIF('Création Personnage'!$B$9,'Calculs bonus malus'!$B54)*'Calculs bonus malus'!BC54</f>
        <v>0</v>
      </c>
      <c r="BF54" s="7">
        <f>COUNTIF('Création Personnage'!$B$9,'Calculs bonus malus'!$B54)*'Calculs bonus malus'!BE54</f>
        <v>0</v>
      </c>
      <c r="BH54" s="7">
        <f>COUNTIF('Création Personnage'!$B$9,'Calculs bonus malus'!$B54)*'Calculs bonus malus'!BG54</f>
        <v>0</v>
      </c>
      <c r="BJ54" s="7">
        <f>COUNTIF('Création Personnage'!$B$9,'Calculs bonus malus'!$B54)*'Calculs bonus malus'!BI54</f>
        <v>0</v>
      </c>
      <c r="BL54" s="7">
        <f>COUNTIF('Création Personnage'!$B$9,'Calculs bonus malus'!$B54)*'Calculs bonus malus'!BK54</f>
        <v>0</v>
      </c>
      <c r="BN54" s="7">
        <f>COUNTIF('Création Personnage'!$B$9,'Calculs bonus malus'!$B54)*'Calculs bonus malus'!BM54</f>
        <v>0</v>
      </c>
      <c r="BP54" s="7">
        <f>COUNTIF('Création Personnage'!$B$9,'Calculs bonus malus'!$B54)*'Calculs bonus malus'!BO54</f>
        <v>0</v>
      </c>
      <c r="BR54" s="7">
        <f>COUNTIF('Création Personnage'!$B$9,'Calculs bonus malus'!$B54)*'Calculs bonus malus'!BQ54</f>
        <v>0</v>
      </c>
      <c r="BT54" s="7">
        <f>COUNTIF('Création Personnage'!$B$9,'Calculs bonus malus'!$B54)*'Calculs bonus malus'!BS54</f>
        <v>0</v>
      </c>
      <c r="BV54" s="7">
        <f>COUNTIF('Création Personnage'!$B$9,'Calculs bonus malus'!$B54)*'Calculs bonus malus'!BU54</f>
        <v>0</v>
      </c>
      <c r="BX54" s="7">
        <f>COUNTIF('Création Personnage'!$B$9,'Calculs bonus malus'!$B54)*'Calculs bonus malus'!BW54</f>
        <v>0</v>
      </c>
      <c r="BZ54" s="7">
        <f>COUNTIF('Création Personnage'!$B$9,'Calculs bonus malus'!$B54)*'Calculs bonus malus'!BY54</f>
        <v>0</v>
      </c>
      <c r="CB54" s="7">
        <f>COUNTIF('Création Personnage'!$B$9,'Calculs bonus malus'!$B54)*'Calculs bonus malus'!CA54</f>
        <v>0</v>
      </c>
      <c r="CD54" s="7">
        <f>COUNTIF('Création Personnage'!$B$9,'Calculs bonus malus'!$B54)*'Calculs bonus malus'!CC54</f>
        <v>0</v>
      </c>
      <c r="CF54" s="7">
        <f>COUNTIF('Création Personnage'!$B$9,'Calculs bonus malus'!$B54)*'Calculs bonus malus'!CE54</f>
        <v>0</v>
      </c>
      <c r="CH54" s="7">
        <f>COUNTIF('Création Personnage'!$B$9,'Calculs bonus malus'!$B54)*'Calculs bonus malus'!CG54</f>
        <v>0</v>
      </c>
      <c r="CJ54" s="7">
        <f>COUNTIF('Création Personnage'!$B$9,'Calculs bonus malus'!$B54)*'Calculs bonus malus'!CI54</f>
        <v>0</v>
      </c>
      <c r="CL54" s="7">
        <f>COUNTIF('Création Personnage'!$B$9,'Calculs bonus malus'!$B54)*'Calculs bonus malus'!CK54</f>
        <v>0</v>
      </c>
      <c r="CN54" s="7">
        <f>COUNTIF('Création Personnage'!$B$9,'Calculs bonus malus'!$B54)*'Calculs bonus malus'!CM54</f>
        <v>0</v>
      </c>
      <c r="CP54" s="7">
        <f>COUNTIF('Création Personnage'!$B$9,'Calculs bonus malus'!$B54)*'Calculs bonus malus'!CO54</f>
        <v>0</v>
      </c>
      <c r="CR54" s="7">
        <f>COUNTIF('Création Personnage'!$B$9,'Calculs bonus malus'!$B54)*'Calculs bonus malus'!CQ54</f>
        <v>0</v>
      </c>
      <c r="CT54" s="7">
        <f>COUNTIF('Création Personnage'!$B$9,'Calculs bonus malus'!$B54)*'Calculs bonus malus'!CS54</f>
        <v>0</v>
      </c>
      <c r="CV54" s="7">
        <f>COUNTIF('Création Personnage'!$B$9,'Calculs bonus malus'!$B54)*'Calculs bonus malus'!CU54</f>
        <v>0</v>
      </c>
      <c r="CX54" s="7">
        <f>COUNTIF('Création Personnage'!$B$9,'Calculs bonus malus'!$B54)*'Calculs bonus malus'!CW54</f>
        <v>0</v>
      </c>
      <c r="CZ54" s="7">
        <f>COUNTIF('Création Personnage'!$B$9,'Calculs bonus malus'!$B54)*'Calculs bonus malus'!CY54</f>
        <v>0</v>
      </c>
      <c r="DB54" s="7">
        <f>COUNTIF('Création Personnage'!$B$9,'Calculs bonus malus'!$B54)*'Calculs bonus malus'!DA54</f>
        <v>0</v>
      </c>
      <c r="DD54" s="7">
        <f>COUNTIF('Création Personnage'!$B$9,'Calculs bonus malus'!$B54)*'Calculs bonus malus'!DC54</f>
        <v>0</v>
      </c>
      <c r="DF54" s="7">
        <f>COUNTIF('Création Personnage'!$B$9,'Calculs bonus malus'!$B54)*'Calculs bonus malus'!DE54</f>
        <v>0</v>
      </c>
      <c r="DH54" s="7">
        <f>COUNTIF('Création Personnage'!$B$9,'Calculs bonus malus'!$B54)*'Calculs bonus malus'!DG54</f>
        <v>0</v>
      </c>
      <c r="DJ54" s="7">
        <f>COUNTIF('Création Personnage'!$B$9,'Calculs bonus malus'!$B54)*'Calculs bonus malus'!DI54</f>
        <v>0</v>
      </c>
    </row>
    <row r="55" spans="1:114" x14ac:dyDescent="0.2">
      <c r="A55" s="257"/>
      <c r="B55" t="str">
        <f>Params!A141</f>
        <v>Gloire</v>
      </c>
      <c r="D55" s="7">
        <f>COUNTIF('Création Personnage'!$B$9,'Calculs bonus malus'!$B55)*'Calculs bonus malus'!C55</f>
        <v>0</v>
      </c>
      <c r="F55" s="7">
        <f>COUNTIF('Création Personnage'!$B$9,'Calculs bonus malus'!$B55)*'Calculs bonus malus'!E55</f>
        <v>0</v>
      </c>
      <c r="H55" s="7">
        <f>COUNTIF('Création Personnage'!$B$9,'Calculs bonus malus'!$B55)*'Calculs bonus malus'!G55</f>
        <v>0</v>
      </c>
      <c r="J55" s="7">
        <f>COUNTIF('Création Personnage'!$B$9,'Calculs bonus malus'!$B55)*'Calculs bonus malus'!I55</f>
        <v>0</v>
      </c>
      <c r="L55" s="7">
        <f>COUNTIF('Création Personnage'!$B$9,'Calculs bonus malus'!$B55)*'Calculs bonus malus'!K55</f>
        <v>0</v>
      </c>
      <c r="N55" s="7">
        <f>COUNTIF('Création Personnage'!$B$9,'Calculs bonus malus'!$B55)*'Calculs bonus malus'!M55</f>
        <v>0</v>
      </c>
      <c r="P55" s="7">
        <f>COUNTIF('Création Personnage'!$B$9,'Calculs bonus malus'!$B55)*'Calculs bonus malus'!O55</f>
        <v>0</v>
      </c>
      <c r="R55" s="7">
        <f>COUNTIF('Création Personnage'!$B$9,'Calculs bonus malus'!$B55)*'Calculs bonus malus'!Q55</f>
        <v>0</v>
      </c>
      <c r="T55" s="7">
        <f>COUNTIF('Création Personnage'!$B$9,'Calculs bonus malus'!$B55)*'Calculs bonus malus'!S55</f>
        <v>0</v>
      </c>
      <c r="V55" s="7">
        <f>COUNTIF('Création Personnage'!$B$9,'Calculs bonus malus'!$B55)*'Calculs bonus malus'!U55</f>
        <v>0</v>
      </c>
      <c r="X55" s="7">
        <f>COUNTIF('Création Personnage'!$B$9,'Calculs bonus malus'!$B55)*'Calculs bonus malus'!W55</f>
        <v>0</v>
      </c>
      <c r="Z55" s="7">
        <f>COUNTIF('Création Personnage'!$B$9,'Calculs bonus malus'!$B55)*'Calculs bonus malus'!Y55</f>
        <v>0</v>
      </c>
      <c r="AB55" s="7">
        <f>COUNTIF('Création Personnage'!$B$9,'Calculs bonus malus'!$B55)*'Calculs bonus malus'!AA55</f>
        <v>0</v>
      </c>
      <c r="AD55" s="7">
        <f>COUNTIF('Création Personnage'!$B$9,'Calculs bonus malus'!$B55)*'Calculs bonus malus'!AC55</f>
        <v>0</v>
      </c>
      <c r="AF55" s="7">
        <f>COUNTIF('Création Personnage'!$B$9,'Calculs bonus malus'!$B55)*'Calculs bonus malus'!AE55</f>
        <v>0</v>
      </c>
      <c r="AH55" s="7">
        <f>COUNTIF('Création Personnage'!$B$9,'Calculs bonus malus'!$B55)*'Calculs bonus malus'!AG55</f>
        <v>0</v>
      </c>
      <c r="AJ55" s="7">
        <f>COUNTIF('Création Personnage'!$B$9,'Calculs bonus malus'!$B55)*'Calculs bonus malus'!AI55</f>
        <v>0</v>
      </c>
      <c r="AL55" s="7">
        <f>COUNTIF('Création Personnage'!$B$9,'Calculs bonus malus'!$B55)*'Calculs bonus malus'!AK55</f>
        <v>0</v>
      </c>
      <c r="AN55" s="7">
        <f>COUNTIF('Création Personnage'!$B$9,'Calculs bonus malus'!$B55)*'Calculs bonus malus'!AM55</f>
        <v>0</v>
      </c>
      <c r="AP55" s="7">
        <f>COUNTIF('Création Personnage'!$B$9,'Calculs bonus malus'!$B55)*'Calculs bonus malus'!AO55</f>
        <v>0</v>
      </c>
      <c r="AR55" s="7">
        <f>COUNTIF('Création Personnage'!$B$9,'Calculs bonus malus'!$B55)*'Calculs bonus malus'!AQ55</f>
        <v>0</v>
      </c>
      <c r="AT55" s="7">
        <f>COUNTIF('Création Personnage'!$B$9,'Calculs bonus malus'!$B55)*'Calculs bonus malus'!AS55</f>
        <v>0</v>
      </c>
      <c r="AV55" s="7">
        <f>COUNTIF('Création Personnage'!$B$9,'Calculs bonus malus'!$B55)*'Calculs bonus malus'!AU55</f>
        <v>0</v>
      </c>
      <c r="AX55" s="7">
        <f>COUNTIF('Création Personnage'!$B$9,'Calculs bonus malus'!$B55)*'Calculs bonus malus'!AW55</f>
        <v>0</v>
      </c>
      <c r="AZ55" s="7">
        <f>COUNTIF('Création Personnage'!$B$9,'Calculs bonus malus'!$B55)*'Calculs bonus malus'!AY55</f>
        <v>0</v>
      </c>
      <c r="BB55" s="7">
        <f>COUNTIF('Création Personnage'!$B$9,'Calculs bonus malus'!$B55)*'Calculs bonus malus'!BA55</f>
        <v>0</v>
      </c>
      <c r="BD55" s="7">
        <f>COUNTIF('Création Personnage'!$B$9,'Calculs bonus malus'!$B55)*'Calculs bonus malus'!BC55</f>
        <v>0</v>
      </c>
      <c r="BF55" s="7">
        <f>COUNTIF('Création Personnage'!$B$9,'Calculs bonus malus'!$B55)*'Calculs bonus malus'!BE55</f>
        <v>0</v>
      </c>
      <c r="BH55" s="7">
        <f>COUNTIF('Création Personnage'!$B$9,'Calculs bonus malus'!$B55)*'Calculs bonus malus'!BG55</f>
        <v>0</v>
      </c>
      <c r="BJ55" s="7">
        <f>COUNTIF('Création Personnage'!$B$9,'Calculs bonus malus'!$B55)*'Calculs bonus malus'!BI55</f>
        <v>0</v>
      </c>
      <c r="BL55" s="7">
        <f>COUNTIF('Création Personnage'!$B$9,'Calculs bonus malus'!$B55)*'Calculs bonus malus'!BK55</f>
        <v>0</v>
      </c>
      <c r="BN55" s="7">
        <f>COUNTIF('Création Personnage'!$B$9,'Calculs bonus malus'!$B55)*'Calculs bonus malus'!BM55</f>
        <v>0</v>
      </c>
      <c r="BP55" s="7">
        <f>COUNTIF('Création Personnage'!$B$9,'Calculs bonus malus'!$B55)*'Calculs bonus malus'!BO55</f>
        <v>0</v>
      </c>
      <c r="BR55" s="7">
        <f>COUNTIF('Création Personnage'!$B$9,'Calculs bonus malus'!$B55)*'Calculs bonus malus'!BQ55</f>
        <v>0</v>
      </c>
      <c r="BT55" s="7">
        <f>COUNTIF('Création Personnage'!$B$9,'Calculs bonus malus'!$B55)*'Calculs bonus malus'!BS55</f>
        <v>0</v>
      </c>
      <c r="BV55" s="7">
        <f>COUNTIF('Création Personnage'!$B$9,'Calculs bonus malus'!$B55)*'Calculs bonus malus'!BU55</f>
        <v>0</v>
      </c>
      <c r="BX55" s="7">
        <f>COUNTIF('Création Personnage'!$B$9,'Calculs bonus malus'!$B55)*'Calculs bonus malus'!BW55</f>
        <v>0</v>
      </c>
      <c r="BZ55" s="7">
        <f>COUNTIF('Création Personnage'!$B$9,'Calculs bonus malus'!$B55)*'Calculs bonus malus'!BY55</f>
        <v>0</v>
      </c>
      <c r="CB55" s="7">
        <f>COUNTIF('Création Personnage'!$B$9,'Calculs bonus malus'!$B55)*'Calculs bonus malus'!CA55</f>
        <v>0</v>
      </c>
      <c r="CD55" s="7">
        <f>COUNTIF('Création Personnage'!$B$9,'Calculs bonus malus'!$B55)*'Calculs bonus malus'!CC55</f>
        <v>0</v>
      </c>
      <c r="CF55" s="7">
        <f>COUNTIF('Création Personnage'!$B$9,'Calculs bonus malus'!$B55)*'Calculs bonus malus'!CE55</f>
        <v>0</v>
      </c>
      <c r="CH55" s="7">
        <f>COUNTIF('Création Personnage'!$B$9,'Calculs bonus malus'!$B55)*'Calculs bonus malus'!CG55</f>
        <v>0</v>
      </c>
      <c r="CJ55" s="7">
        <f>COUNTIF('Création Personnage'!$B$9,'Calculs bonus malus'!$B55)*'Calculs bonus malus'!CI55</f>
        <v>0</v>
      </c>
      <c r="CL55" s="7">
        <f>COUNTIF('Création Personnage'!$B$9,'Calculs bonus malus'!$B55)*'Calculs bonus malus'!CK55</f>
        <v>0</v>
      </c>
      <c r="CM55">
        <v>1</v>
      </c>
      <c r="CN55" s="7">
        <f>COUNTIF('Création Personnage'!$B$9,'Calculs bonus malus'!$B55)*'Calculs bonus malus'!CM55</f>
        <v>0</v>
      </c>
      <c r="CP55" s="7">
        <f>COUNTIF('Création Personnage'!$B$9,'Calculs bonus malus'!$B55)*'Calculs bonus malus'!CO55</f>
        <v>0</v>
      </c>
      <c r="CR55" s="7">
        <f>COUNTIF('Création Personnage'!$B$9,'Calculs bonus malus'!$B55)*'Calculs bonus malus'!CQ55</f>
        <v>0</v>
      </c>
      <c r="CT55" s="7">
        <f>COUNTIF('Création Personnage'!$B$9,'Calculs bonus malus'!$B55)*'Calculs bonus malus'!CS55</f>
        <v>0</v>
      </c>
      <c r="CU55">
        <v>1</v>
      </c>
      <c r="CV55" s="7">
        <f>COUNTIF('Création Personnage'!$B$9,'Calculs bonus malus'!$B55)*'Calculs bonus malus'!CU55</f>
        <v>0</v>
      </c>
      <c r="CX55" s="7">
        <f>COUNTIF('Création Personnage'!$B$9,'Calculs bonus malus'!$B55)*'Calculs bonus malus'!CW55</f>
        <v>0</v>
      </c>
      <c r="CZ55" s="7">
        <f>COUNTIF('Création Personnage'!$B$9,'Calculs bonus malus'!$B55)*'Calculs bonus malus'!CY55</f>
        <v>0</v>
      </c>
      <c r="DB55" s="7">
        <f>COUNTIF('Création Personnage'!$B$9,'Calculs bonus malus'!$B55)*'Calculs bonus malus'!DA55</f>
        <v>0</v>
      </c>
      <c r="DD55" s="7">
        <f>COUNTIF('Création Personnage'!$B$9,'Calculs bonus malus'!$B55)*'Calculs bonus malus'!DC55</f>
        <v>0</v>
      </c>
      <c r="DF55" s="7">
        <f>COUNTIF('Création Personnage'!$B$9,'Calculs bonus malus'!$B55)*'Calculs bonus malus'!DE55</f>
        <v>0</v>
      </c>
      <c r="DH55" s="7">
        <f>COUNTIF('Création Personnage'!$B$9,'Calculs bonus malus'!$B55)*'Calculs bonus malus'!DG55</f>
        <v>0</v>
      </c>
      <c r="DJ55" s="7">
        <f>COUNTIF('Création Personnage'!$B$9,'Calculs bonus malus'!$B55)*'Calculs bonus malus'!DI55</f>
        <v>0</v>
      </c>
    </row>
    <row r="56" spans="1:114" x14ac:dyDescent="0.2">
      <c r="A56" s="257"/>
      <c r="B56" t="str">
        <f>Params!A142</f>
        <v>Guerre</v>
      </c>
      <c r="D56" s="7">
        <f>COUNTIF('Création Personnage'!$B$9,'Calculs bonus malus'!$B56)*'Calculs bonus malus'!C56</f>
        <v>0</v>
      </c>
      <c r="F56" s="7">
        <f>COUNTIF('Création Personnage'!$B$9,'Calculs bonus malus'!$B56)*'Calculs bonus malus'!E56</f>
        <v>0</v>
      </c>
      <c r="H56" s="7">
        <f>COUNTIF('Création Personnage'!$B$9,'Calculs bonus malus'!$B56)*'Calculs bonus malus'!G56</f>
        <v>0</v>
      </c>
      <c r="J56" s="7">
        <f>COUNTIF('Création Personnage'!$B$9,'Calculs bonus malus'!$B56)*'Calculs bonus malus'!I56</f>
        <v>0</v>
      </c>
      <c r="L56" s="7">
        <f>COUNTIF('Création Personnage'!$B$9,'Calculs bonus malus'!$B56)*'Calculs bonus malus'!K56</f>
        <v>0</v>
      </c>
      <c r="N56" s="7">
        <f>COUNTIF('Création Personnage'!$B$9,'Calculs bonus malus'!$B56)*'Calculs bonus malus'!M56</f>
        <v>0</v>
      </c>
      <c r="P56" s="7">
        <f>COUNTIF('Création Personnage'!$B$9,'Calculs bonus malus'!$B56)*'Calculs bonus malus'!O56</f>
        <v>0</v>
      </c>
      <c r="R56" s="7">
        <f>COUNTIF('Création Personnage'!$B$9,'Calculs bonus malus'!$B56)*'Calculs bonus malus'!Q56</f>
        <v>0</v>
      </c>
      <c r="T56" s="7">
        <f>COUNTIF('Création Personnage'!$B$9,'Calculs bonus malus'!$B56)*'Calculs bonus malus'!S56</f>
        <v>0</v>
      </c>
      <c r="V56" s="7">
        <f>COUNTIF('Création Personnage'!$B$9,'Calculs bonus malus'!$B56)*'Calculs bonus malus'!U56</f>
        <v>0</v>
      </c>
      <c r="X56" s="7">
        <f>COUNTIF('Création Personnage'!$B$9,'Calculs bonus malus'!$B56)*'Calculs bonus malus'!W56</f>
        <v>0</v>
      </c>
      <c r="Z56" s="7">
        <f>COUNTIF('Création Personnage'!$B$9,'Calculs bonus malus'!$B56)*'Calculs bonus malus'!Y56</f>
        <v>0</v>
      </c>
      <c r="AB56" s="7">
        <f>COUNTIF('Création Personnage'!$B$9,'Calculs bonus malus'!$B56)*'Calculs bonus malus'!AA56</f>
        <v>0</v>
      </c>
      <c r="AD56" s="7">
        <f>COUNTIF('Création Personnage'!$B$9,'Calculs bonus malus'!$B56)*'Calculs bonus malus'!AC56</f>
        <v>0</v>
      </c>
      <c r="AF56" s="7">
        <f>COUNTIF('Création Personnage'!$B$9,'Calculs bonus malus'!$B56)*'Calculs bonus malus'!AE56</f>
        <v>0</v>
      </c>
      <c r="AH56" s="7">
        <f>COUNTIF('Création Personnage'!$B$9,'Calculs bonus malus'!$B56)*'Calculs bonus malus'!AG56</f>
        <v>0</v>
      </c>
      <c r="AJ56" s="7">
        <f>COUNTIF('Création Personnage'!$B$9,'Calculs bonus malus'!$B56)*'Calculs bonus malus'!AI56</f>
        <v>0</v>
      </c>
      <c r="AL56" s="7">
        <f>COUNTIF('Création Personnage'!$B$9,'Calculs bonus malus'!$B56)*'Calculs bonus malus'!AK56</f>
        <v>0</v>
      </c>
      <c r="AN56" s="7">
        <f>COUNTIF('Création Personnage'!$B$9,'Calculs bonus malus'!$B56)*'Calculs bonus malus'!AM56</f>
        <v>0</v>
      </c>
      <c r="AP56" s="7">
        <f>COUNTIF('Création Personnage'!$B$9,'Calculs bonus malus'!$B56)*'Calculs bonus malus'!AO56</f>
        <v>0</v>
      </c>
      <c r="AR56" s="7">
        <f>COUNTIF('Création Personnage'!$B$9,'Calculs bonus malus'!$B56)*'Calculs bonus malus'!AQ56</f>
        <v>0</v>
      </c>
      <c r="AT56" s="7">
        <f>COUNTIF('Création Personnage'!$B$9,'Calculs bonus malus'!$B56)*'Calculs bonus malus'!AS56</f>
        <v>0</v>
      </c>
      <c r="AV56" s="7">
        <f>COUNTIF('Création Personnage'!$B$9,'Calculs bonus malus'!$B56)*'Calculs bonus malus'!AU56</f>
        <v>0</v>
      </c>
      <c r="AX56" s="7">
        <f>COUNTIF('Création Personnage'!$B$9,'Calculs bonus malus'!$B56)*'Calculs bonus malus'!AW56</f>
        <v>0</v>
      </c>
      <c r="AZ56" s="7">
        <f>COUNTIF('Création Personnage'!$B$9,'Calculs bonus malus'!$B56)*'Calculs bonus malus'!AY56</f>
        <v>0</v>
      </c>
      <c r="BB56" s="7">
        <f>COUNTIF('Création Personnage'!$B$9,'Calculs bonus malus'!$B56)*'Calculs bonus malus'!BA56</f>
        <v>0</v>
      </c>
      <c r="BD56" s="7">
        <f>COUNTIF('Création Personnage'!$B$9,'Calculs bonus malus'!$B56)*'Calculs bonus malus'!BC56</f>
        <v>0</v>
      </c>
      <c r="BF56" s="7">
        <f>COUNTIF('Création Personnage'!$B$9,'Calculs bonus malus'!$B56)*'Calculs bonus malus'!BE56</f>
        <v>0</v>
      </c>
      <c r="BH56" s="7">
        <f>COUNTIF('Création Personnage'!$B$9,'Calculs bonus malus'!$B56)*'Calculs bonus malus'!BG56</f>
        <v>0</v>
      </c>
      <c r="BJ56" s="7">
        <f>COUNTIF('Création Personnage'!$B$9,'Calculs bonus malus'!$B56)*'Calculs bonus malus'!BI56</f>
        <v>0</v>
      </c>
      <c r="BL56" s="7">
        <f>COUNTIF('Création Personnage'!$B$9,'Calculs bonus malus'!$B56)*'Calculs bonus malus'!BK56</f>
        <v>0</v>
      </c>
      <c r="BN56" s="7">
        <f>COUNTIF('Création Personnage'!$B$9,'Calculs bonus malus'!$B56)*'Calculs bonus malus'!BM56</f>
        <v>0</v>
      </c>
      <c r="BP56" s="7">
        <f>COUNTIF('Création Personnage'!$B$9,'Calculs bonus malus'!$B56)*'Calculs bonus malus'!BO56</f>
        <v>0</v>
      </c>
      <c r="BR56" s="7">
        <f>COUNTIF('Création Personnage'!$B$9,'Calculs bonus malus'!$B56)*'Calculs bonus malus'!BQ56</f>
        <v>0</v>
      </c>
      <c r="BT56" s="7">
        <f>COUNTIF('Création Personnage'!$B$9,'Calculs bonus malus'!$B56)*'Calculs bonus malus'!BS56</f>
        <v>0</v>
      </c>
      <c r="BV56" s="7">
        <f>COUNTIF('Création Personnage'!$B$9,'Calculs bonus malus'!$B56)*'Calculs bonus malus'!BU56</f>
        <v>0</v>
      </c>
      <c r="BX56" s="7">
        <f>COUNTIF('Création Personnage'!$B$9,'Calculs bonus malus'!$B56)*'Calculs bonus malus'!BW56</f>
        <v>0</v>
      </c>
      <c r="BZ56" s="7">
        <f>COUNTIF('Création Personnage'!$B$9,'Calculs bonus malus'!$B56)*'Calculs bonus malus'!BY56</f>
        <v>0</v>
      </c>
      <c r="CA56">
        <v>1</v>
      </c>
      <c r="CB56" s="7">
        <f>COUNTIF('Création Personnage'!$B$9,'Calculs bonus malus'!$B56)*'Calculs bonus malus'!CA56</f>
        <v>0</v>
      </c>
      <c r="CD56" s="7">
        <f>COUNTIF('Création Personnage'!$B$9,'Calculs bonus malus'!$B56)*'Calculs bonus malus'!CC56</f>
        <v>0</v>
      </c>
      <c r="CF56" s="7">
        <f>COUNTIF('Création Personnage'!$B$9,'Calculs bonus malus'!$B56)*'Calculs bonus malus'!CE56</f>
        <v>0</v>
      </c>
      <c r="CH56" s="7">
        <f>COUNTIF('Création Personnage'!$B$9,'Calculs bonus malus'!$B56)*'Calculs bonus malus'!CG56</f>
        <v>0</v>
      </c>
      <c r="CJ56" s="7">
        <f>COUNTIF('Création Personnage'!$B$9,'Calculs bonus malus'!$B56)*'Calculs bonus malus'!CI56</f>
        <v>0</v>
      </c>
      <c r="CL56" s="7">
        <f>COUNTIF('Création Personnage'!$B$9,'Calculs bonus malus'!$B56)*'Calculs bonus malus'!CK56</f>
        <v>0</v>
      </c>
      <c r="CN56" s="7">
        <f>COUNTIF('Création Personnage'!$B$9,'Calculs bonus malus'!$B56)*'Calculs bonus malus'!CM56</f>
        <v>0</v>
      </c>
      <c r="CP56" s="7">
        <f>COUNTIF('Création Personnage'!$B$9,'Calculs bonus malus'!$B56)*'Calculs bonus malus'!CO56</f>
        <v>0</v>
      </c>
      <c r="CR56" s="7">
        <f>COUNTIF('Création Personnage'!$B$9,'Calculs bonus malus'!$B56)*'Calculs bonus malus'!CQ56</f>
        <v>0</v>
      </c>
      <c r="CT56" s="7">
        <f>COUNTIF('Création Personnage'!$B$9,'Calculs bonus malus'!$B56)*'Calculs bonus malus'!CS56</f>
        <v>0</v>
      </c>
      <c r="CV56" s="7">
        <f>COUNTIF('Création Personnage'!$B$9,'Calculs bonus malus'!$B56)*'Calculs bonus malus'!CU56</f>
        <v>0</v>
      </c>
      <c r="CX56" s="7">
        <f>COUNTIF('Création Personnage'!$B$9,'Calculs bonus malus'!$B56)*'Calculs bonus malus'!CW56</f>
        <v>0</v>
      </c>
      <c r="CZ56" s="7">
        <f>COUNTIF('Création Personnage'!$B$9,'Calculs bonus malus'!$B56)*'Calculs bonus malus'!CY56</f>
        <v>0</v>
      </c>
      <c r="DB56" s="7">
        <f>COUNTIF('Création Personnage'!$B$9,'Calculs bonus malus'!$B56)*'Calculs bonus malus'!DA56</f>
        <v>0</v>
      </c>
      <c r="DD56" s="7">
        <f>COUNTIF('Création Personnage'!$B$9,'Calculs bonus malus'!$B56)*'Calculs bonus malus'!DC56</f>
        <v>0</v>
      </c>
      <c r="DF56" s="7">
        <f>COUNTIF('Création Personnage'!$B$9,'Calculs bonus malus'!$B56)*'Calculs bonus malus'!DE56</f>
        <v>0</v>
      </c>
      <c r="DH56" s="7">
        <f>COUNTIF('Création Personnage'!$B$9,'Calculs bonus malus'!$B56)*'Calculs bonus malus'!DG56</f>
        <v>0</v>
      </c>
      <c r="DI56">
        <v>1</v>
      </c>
      <c r="DJ56" s="7">
        <f>COUNTIF('Création Personnage'!$B$9,'Calculs bonus malus'!$B56)*'Calculs bonus malus'!DI56</f>
        <v>0</v>
      </c>
    </row>
    <row r="57" spans="1:114" x14ac:dyDescent="0.2">
      <c r="A57" s="257"/>
      <c r="B57" t="str">
        <f>Params!A143</f>
        <v>Paix</v>
      </c>
      <c r="D57" s="7">
        <f>COUNTIF('Création Personnage'!$B$9,'Calculs bonus malus'!$B57)*'Calculs bonus malus'!C57</f>
        <v>0</v>
      </c>
      <c r="F57" s="7">
        <f>COUNTIF('Création Personnage'!$B$9,'Calculs bonus malus'!$B57)*'Calculs bonus malus'!E57</f>
        <v>0</v>
      </c>
      <c r="H57" s="7">
        <f>COUNTIF('Création Personnage'!$B$9,'Calculs bonus malus'!$B57)*'Calculs bonus malus'!G57</f>
        <v>0</v>
      </c>
      <c r="J57" s="7">
        <f>COUNTIF('Création Personnage'!$B$9,'Calculs bonus malus'!$B57)*'Calculs bonus malus'!I57</f>
        <v>0</v>
      </c>
      <c r="L57" s="7">
        <f>COUNTIF('Création Personnage'!$B$9,'Calculs bonus malus'!$B57)*'Calculs bonus malus'!K57</f>
        <v>0</v>
      </c>
      <c r="N57" s="7">
        <f>COUNTIF('Création Personnage'!$B$9,'Calculs bonus malus'!$B57)*'Calculs bonus malus'!M57</f>
        <v>0</v>
      </c>
      <c r="P57" s="7">
        <f>COUNTIF('Création Personnage'!$B$9,'Calculs bonus malus'!$B57)*'Calculs bonus malus'!O57</f>
        <v>0</v>
      </c>
      <c r="R57" s="7">
        <f>COUNTIF('Création Personnage'!$B$9,'Calculs bonus malus'!$B57)*'Calculs bonus malus'!Q57</f>
        <v>0</v>
      </c>
      <c r="T57" s="7">
        <f>COUNTIF('Création Personnage'!$B$9,'Calculs bonus malus'!$B57)*'Calculs bonus malus'!S57</f>
        <v>0</v>
      </c>
      <c r="V57" s="7">
        <f>COUNTIF('Création Personnage'!$B$9,'Calculs bonus malus'!$B57)*'Calculs bonus malus'!U57</f>
        <v>0</v>
      </c>
      <c r="X57" s="7">
        <f>COUNTIF('Création Personnage'!$B$9,'Calculs bonus malus'!$B57)*'Calculs bonus malus'!W57</f>
        <v>0</v>
      </c>
      <c r="Z57" s="7">
        <f>COUNTIF('Création Personnage'!$B$9,'Calculs bonus malus'!$B57)*'Calculs bonus malus'!Y57</f>
        <v>0</v>
      </c>
      <c r="AB57" s="7">
        <f>COUNTIF('Création Personnage'!$B$9,'Calculs bonus malus'!$B57)*'Calculs bonus malus'!AA57</f>
        <v>0</v>
      </c>
      <c r="AD57" s="7">
        <f>COUNTIF('Création Personnage'!$B$9,'Calculs bonus malus'!$B57)*'Calculs bonus malus'!AC57</f>
        <v>0</v>
      </c>
      <c r="AF57" s="7">
        <f>COUNTIF('Création Personnage'!$B$9,'Calculs bonus malus'!$B57)*'Calculs bonus malus'!AE57</f>
        <v>0</v>
      </c>
      <c r="AH57" s="7">
        <f>COUNTIF('Création Personnage'!$B$9,'Calculs bonus malus'!$B57)*'Calculs bonus malus'!AG57</f>
        <v>0</v>
      </c>
      <c r="AJ57" s="7">
        <f>COUNTIF('Création Personnage'!$B$9,'Calculs bonus malus'!$B57)*'Calculs bonus malus'!AI57</f>
        <v>0</v>
      </c>
      <c r="AL57" s="7">
        <f>COUNTIF('Création Personnage'!$B$9,'Calculs bonus malus'!$B57)*'Calculs bonus malus'!AK57</f>
        <v>0</v>
      </c>
      <c r="AN57" s="7">
        <f>COUNTIF('Création Personnage'!$B$9,'Calculs bonus malus'!$B57)*'Calculs bonus malus'!AM57</f>
        <v>0</v>
      </c>
      <c r="AP57" s="7">
        <f>COUNTIF('Création Personnage'!$B$9,'Calculs bonus malus'!$B57)*'Calculs bonus malus'!AO57</f>
        <v>0</v>
      </c>
      <c r="AQ57">
        <v>1</v>
      </c>
      <c r="AR57" s="7">
        <f>COUNTIF('Création Personnage'!$B$9,'Calculs bonus malus'!$B57)*'Calculs bonus malus'!AQ57</f>
        <v>0</v>
      </c>
      <c r="AT57" s="7">
        <f>COUNTIF('Création Personnage'!$B$9,'Calculs bonus malus'!$B57)*'Calculs bonus malus'!AS57</f>
        <v>0</v>
      </c>
      <c r="AV57" s="7">
        <f>COUNTIF('Création Personnage'!$B$9,'Calculs bonus malus'!$B57)*'Calculs bonus malus'!AU57</f>
        <v>0</v>
      </c>
      <c r="AX57" s="7">
        <f>COUNTIF('Création Personnage'!$B$9,'Calculs bonus malus'!$B57)*'Calculs bonus malus'!AW57</f>
        <v>0</v>
      </c>
      <c r="AZ57" s="7">
        <f>COUNTIF('Création Personnage'!$B$9,'Calculs bonus malus'!$B57)*'Calculs bonus malus'!AY57</f>
        <v>0</v>
      </c>
      <c r="BB57" s="7">
        <f>COUNTIF('Création Personnage'!$B$9,'Calculs bonus malus'!$B57)*'Calculs bonus malus'!BA57</f>
        <v>0</v>
      </c>
      <c r="BD57" s="7">
        <f>COUNTIF('Création Personnage'!$B$9,'Calculs bonus malus'!$B57)*'Calculs bonus malus'!BC57</f>
        <v>0</v>
      </c>
      <c r="BF57" s="7">
        <f>COUNTIF('Création Personnage'!$B$9,'Calculs bonus malus'!$B57)*'Calculs bonus malus'!BE57</f>
        <v>0</v>
      </c>
      <c r="BH57" s="7">
        <f>COUNTIF('Création Personnage'!$B$9,'Calculs bonus malus'!$B57)*'Calculs bonus malus'!BG57</f>
        <v>0</v>
      </c>
      <c r="BJ57" s="7">
        <f>COUNTIF('Création Personnage'!$B$9,'Calculs bonus malus'!$B57)*'Calculs bonus malus'!BI57</f>
        <v>0</v>
      </c>
      <c r="BL57" s="7">
        <f>COUNTIF('Création Personnage'!$B$9,'Calculs bonus malus'!$B57)*'Calculs bonus malus'!BK57</f>
        <v>0</v>
      </c>
      <c r="BN57" s="7">
        <f>COUNTIF('Création Personnage'!$B$9,'Calculs bonus malus'!$B57)*'Calculs bonus malus'!BM57</f>
        <v>0</v>
      </c>
      <c r="BP57" s="7">
        <f>COUNTIF('Création Personnage'!$B$9,'Calculs bonus malus'!$B57)*'Calculs bonus malus'!BO57</f>
        <v>0</v>
      </c>
      <c r="BR57" s="7">
        <f>COUNTIF('Création Personnage'!$B$9,'Calculs bonus malus'!$B57)*'Calculs bonus malus'!BQ57</f>
        <v>0</v>
      </c>
      <c r="BT57" s="7">
        <f>COUNTIF('Création Personnage'!$B$9,'Calculs bonus malus'!$B57)*'Calculs bonus malus'!BS57</f>
        <v>0</v>
      </c>
      <c r="BV57" s="7">
        <f>COUNTIF('Création Personnage'!$B$9,'Calculs bonus malus'!$B57)*'Calculs bonus malus'!BU57</f>
        <v>0</v>
      </c>
      <c r="BW57">
        <v>1</v>
      </c>
      <c r="BX57" s="7">
        <f>COUNTIF('Création Personnage'!$B$9,'Calculs bonus malus'!$B57)*'Calculs bonus malus'!BW57</f>
        <v>0</v>
      </c>
      <c r="BZ57" s="7">
        <f>COUNTIF('Création Personnage'!$B$9,'Calculs bonus malus'!$B57)*'Calculs bonus malus'!BY57</f>
        <v>0</v>
      </c>
      <c r="CB57" s="7">
        <f>COUNTIF('Création Personnage'!$B$9,'Calculs bonus malus'!$B57)*'Calculs bonus malus'!CA57</f>
        <v>0</v>
      </c>
      <c r="CD57" s="7">
        <f>COUNTIF('Création Personnage'!$B$9,'Calculs bonus malus'!$B57)*'Calculs bonus malus'!CC57</f>
        <v>0</v>
      </c>
      <c r="CF57" s="7">
        <f>COUNTIF('Création Personnage'!$B$9,'Calculs bonus malus'!$B57)*'Calculs bonus malus'!CE57</f>
        <v>0</v>
      </c>
      <c r="CH57" s="7">
        <f>COUNTIF('Création Personnage'!$B$9,'Calculs bonus malus'!$B57)*'Calculs bonus malus'!CG57</f>
        <v>0</v>
      </c>
      <c r="CJ57" s="7">
        <f>COUNTIF('Création Personnage'!$B$9,'Calculs bonus malus'!$B57)*'Calculs bonus malus'!CI57</f>
        <v>0</v>
      </c>
      <c r="CL57" s="7">
        <f>COUNTIF('Création Personnage'!$B$9,'Calculs bonus malus'!$B57)*'Calculs bonus malus'!CK57</f>
        <v>0</v>
      </c>
      <c r="CN57" s="7">
        <f>COUNTIF('Création Personnage'!$B$9,'Calculs bonus malus'!$B57)*'Calculs bonus malus'!CM57</f>
        <v>0</v>
      </c>
      <c r="CP57" s="7">
        <f>COUNTIF('Création Personnage'!$B$9,'Calculs bonus malus'!$B57)*'Calculs bonus malus'!CO57</f>
        <v>0</v>
      </c>
      <c r="CR57" s="7">
        <f>COUNTIF('Création Personnage'!$B$9,'Calculs bonus malus'!$B57)*'Calculs bonus malus'!CQ57</f>
        <v>0</v>
      </c>
      <c r="CT57" s="7">
        <f>COUNTIF('Création Personnage'!$B$9,'Calculs bonus malus'!$B57)*'Calculs bonus malus'!CS57</f>
        <v>0</v>
      </c>
      <c r="CV57" s="7">
        <f>COUNTIF('Création Personnage'!$B$9,'Calculs bonus malus'!$B57)*'Calculs bonus malus'!CU57</f>
        <v>0</v>
      </c>
      <c r="CX57" s="7">
        <f>COUNTIF('Création Personnage'!$B$9,'Calculs bonus malus'!$B57)*'Calculs bonus malus'!CW57</f>
        <v>0</v>
      </c>
      <c r="CZ57" s="7">
        <f>COUNTIF('Création Personnage'!$B$9,'Calculs bonus malus'!$B57)*'Calculs bonus malus'!CY57</f>
        <v>0</v>
      </c>
      <c r="DB57" s="7">
        <f>COUNTIF('Création Personnage'!$B$9,'Calculs bonus malus'!$B57)*'Calculs bonus malus'!DA57</f>
        <v>0</v>
      </c>
      <c r="DD57" s="7">
        <f>COUNTIF('Création Personnage'!$B$9,'Calculs bonus malus'!$B57)*'Calculs bonus malus'!DC57</f>
        <v>0</v>
      </c>
      <c r="DF57" s="7">
        <f>COUNTIF('Création Personnage'!$B$9,'Calculs bonus malus'!$B57)*'Calculs bonus malus'!DE57</f>
        <v>0</v>
      </c>
      <c r="DH57" s="7">
        <f>COUNTIF('Création Personnage'!$B$9,'Calculs bonus malus'!$B57)*'Calculs bonus malus'!DG57</f>
        <v>0</v>
      </c>
      <c r="DJ57" s="7">
        <f>COUNTIF('Création Personnage'!$B$9,'Calculs bonus malus'!$B57)*'Calculs bonus malus'!DI57</f>
        <v>0</v>
      </c>
    </row>
    <row r="58" spans="1:114" x14ac:dyDescent="0.2">
      <c r="A58" s="257"/>
      <c r="B58" t="str">
        <f>Params!A144</f>
        <v>Prise</v>
      </c>
      <c r="D58" s="7">
        <f>COUNTIF('Création Personnage'!$B$9,'Calculs bonus malus'!$B58)*'Calculs bonus malus'!C58</f>
        <v>0</v>
      </c>
      <c r="F58" s="7">
        <f>COUNTIF('Création Personnage'!$B$9,'Calculs bonus malus'!$B58)*'Calculs bonus malus'!E58</f>
        <v>0</v>
      </c>
      <c r="H58" s="7">
        <f>COUNTIF('Création Personnage'!$B$9,'Calculs bonus malus'!$B58)*'Calculs bonus malus'!G58</f>
        <v>0</v>
      </c>
      <c r="J58" s="7">
        <f>COUNTIF('Création Personnage'!$B$9,'Calculs bonus malus'!$B58)*'Calculs bonus malus'!I58</f>
        <v>0</v>
      </c>
      <c r="L58" s="7">
        <f>COUNTIF('Création Personnage'!$B$9,'Calculs bonus malus'!$B58)*'Calculs bonus malus'!K58</f>
        <v>0</v>
      </c>
      <c r="N58" s="7">
        <f>COUNTIF('Création Personnage'!$B$9,'Calculs bonus malus'!$B58)*'Calculs bonus malus'!M58</f>
        <v>0</v>
      </c>
      <c r="P58" s="7">
        <f>COUNTIF('Création Personnage'!$B$9,'Calculs bonus malus'!$B58)*'Calculs bonus malus'!O58</f>
        <v>0</v>
      </c>
      <c r="R58" s="7">
        <f>COUNTIF('Création Personnage'!$B$9,'Calculs bonus malus'!$B58)*'Calculs bonus malus'!Q58</f>
        <v>0</v>
      </c>
      <c r="T58" s="7">
        <f>COUNTIF('Création Personnage'!$B$9,'Calculs bonus malus'!$B58)*'Calculs bonus malus'!S58</f>
        <v>0</v>
      </c>
      <c r="V58" s="7">
        <f>COUNTIF('Création Personnage'!$B$9,'Calculs bonus malus'!$B58)*'Calculs bonus malus'!U58</f>
        <v>0</v>
      </c>
      <c r="X58" s="7">
        <f>COUNTIF('Création Personnage'!$B$9,'Calculs bonus malus'!$B58)*'Calculs bonus malus'!W58</f>
        <v>0</v>
      </c>
      <c r="Z58" s="7">
        <f>COUNTIF('Création Personnage'!$B$9,'Calculs bonus malus'!$B58)*'Calculs bonus malus'!Y58</f>
        <v>0</v>
      </c>
      <c r="AB58" s="7">
        <f>COUNTIF('Création Personnage'!$B$9,'Calculs bonus malus'!$B58)*'Calculs bonus malus'!AA58</f>
        <v>0</v>
      </c>
      <c r="AD58" s="7">
        <f>COUNTIF('Création Personnage'!$B$9,'Calculs bonus malus'!$B58)*'Calculs bonus malus'!AC58</f>
        <v>0</v>
      </c>
      <c r="AF58" s="7">
        <f>COUNTIF('Création Personnage'!$B$9,'Calculs bonus malus'!$B58)*'Calculs bonus malus'!AE58</f>
        <v>0</v>
      </c>
      <c r="AH58" s="7">
        <f>COUNTIF('Création Personnage'!$B$9,'Calculs bonus malus'!$B58)*'Calculs bonus malus'!AG58</f>
        <v>0</v>
      </c>
      <c r="AJ58" s="7">
        <f>COUNTIF('Création Personnage'!$B$9,'Calculs bonus malus'!$B58)*'Calculs bonus malus'!AI58</f>
        <v>0</v>
      </c>
      <c r="AL58" s="7">
        <f>COUNTIF('Création Personnage'!$B$9,'Calculs bonus malus'!$B58)*'Calculs bonus malus'!AK58</f>
        <v>0</v>
      </c>
      <c r="AN58" s="7">
        <f>COUNTIF('Création Personnage'!$B$9,'Calculs bonus malus'!$B58)*'Calculs bonus malus'!AM58</f>
        <v>0</v>
      </c>
      <c r="AP58" s="7">
        <f>COUNTIF('Création Personnage'!$B$9,'Calculs bonus malus'!$B58)*'Calculs bonus malus'!AO58</f>
        <v>0</v>
      </c>
      <c r="AR58" s="7">
        <f>COUNTIF('Création Personnage'!$B$9,'Calculs bonus malus'!$B58)*'Calculs bonus malus'!AQ58</f>
        <v>0</v>
      </c>
      <c r="AT58" s="7">
        <f>COUNTIF('Création Personnage'!$B$9,'Calculs bonus malus'!$B58)*'Calculs bonus malus'!AS58</f>
        <v>0</v>
      </c>
      <c r="AV58" s="7">
        <f>COUNTIF('Création Personnage'!$B$9,'Calculs bonus malus'!$B58)*'Calculs bonus malus'!AU58</f>
        <v>0</v>
      </c>
      <c r="AX58" s="7">
        <f>COUNTIF('Création Personnage'!$B$9,'Calculs bonus malus'!$B58)*'Calculs bonus malus'!AW58</f>
        <v>0</v>
      </c>
      <c r="AZ58" s="7">
        <f>COUNTIF('Création Personnage'!$B$9,'Calculs bonus malus'!$B58)*'Calculs bonus malus'!AY58</f>
        <v>0</v>
      </c>
      <c r="BB58" s="7">
        <f>COUNTIF('Création Personnage'!$B$9,'Calculs bonus malus'!$B58)*'Calculs bonus malus'!BA58</f>
        <v>0</v>
      </c>
      <c r="BD58" s="7">
        <f>COUNTIF('Création Personnage'!$B$9,'Calculs bonus malus'!$B58)*'Calculs bonus malus'!BC58</f>
        <v>0</v>
      </c>
      <c r="BF58" s="7">
        <f>COUNTIF('Création Personnage'!$B$9,'Calculs bonus malus'!$B58)*'Calculs bonus malus'!BE58</f>
        <v>0</v>
      </c>
      <c r="BH58" s="7">
        <f>COUNTIF('Création Personnage'!$B$9,'Calculs bonus malus'!$B58)*'Calculs bonus malus'!BG58</f>
        <v>0</v>
      </c>
      <c r="BJ58" s="7">
        <f>COUNTIF('Création Personnage'!$B$9,'Calculs bonus malus'!$B58)*'Calculs bonus malus'!BI58</f>
        <v>0</v>
      </c>
      <c r="BL58" s="7">
        <f>COUNTIF('Création Personnage'!$B$9,'Calculs bonus malus'!$B58)*'Calculs bonus malus'!BK58</f>
        <v>0</v>
      </c>
      <c r="BN58" s="7">
        <f>COUNTIF('Création Personnage'!$B$9,'Calculs bonus malus'!$B58)*'Calculs bonus malus'!BM58</f>
        <v>0</v>
      </c>
      <c r="BP58" s="7">
        <f>COUNTIF('Création Personnage'!$B$9,'Calculs bonus malus'!$B58)*'Calculs bonus malus'!BO58</f>
        <v>0</v>
      </c>
      <c r="BR58" s="7">
        <f>COUNTIF('Création Personnage'!$B$9,'Calculs bonus malus'!$B58)*'Calculs bonus malus'!BQ58</f>
        <v>0</v>
      </c>
      <c r="BT58" s="7">
        <f>COUNTIF('Création Personnage'!$B$9,'Calculs bonus malus'!$B58)*'Calculs bonus malus'!BS58</f>
        <v>0</v>
      </c>
      <c r="BV58" s="7">
        <f>COUNTIF('Création Personnage'!$B$9,'Calculs bonus malus'!$B58)*'Calculs bonus malus'!BU58</f>
        <v>0</v>
      </c>
      <c r="BX58" s="7">
        <f>COUNTIF('Création Personnage'!$B$9,'Calculs bonus malus'!$B58)*'Calculs bonus malus'!BW58</f>
        <v>0</v>
      </c>
      <c r="BZ58" s="7">
        <f>COUNTIF('Création Personnage'!$B$9,'Calculs bonus malus'!$B58)*'Calculs bonus malus'!BY58</f>
        <v>0</v>
      </c>
      <c r="CB58" s="7">
        <f>COUNTIF('Création Personnage'!$B$9,'Calculs bonus malus'!$B58)*'Calculs bonus malus'!CA58</f>
        <v>0</v>
      </c>
      <c r="CD58" s="7">
        <f>COUNTIF('Création Personnage'!$B$9,'Calculs bonus malus'!$B58)*'Calculs bonus malus'!CC58</f>
        <v>0</v>
      </c>
      <c r="CF58" s="7">
        <f>COUNTIF('Création Personnage'!$B$9,'Calculs bonus malus'!$B58)*'Calculs bonus malus'!CE58</f>
        <v>0</v>
      </c>
      <c r="CH58" s="7">
        <f>COUNTIF('Création Personnage'!$B$9,'Calculs bonus malus'!$B58)*'Calculs bonus malus'!CG58</f>
        <v>0</v>
      </c>
      <c r="CI58">
        <v>1</v>
      </c>
      <c r="CJ58" s="7">
        <f>COUNTIF('Création Personnage'!$B$9,'Calculs bonus malus'!$B58)*'Calculs bonus malus'!CI58</f>
        <v>0</v>
      </c>
      <c r="CL58" s="7">
        <f>COUNTIF('Création Personnage'!$B$9,'Calculs bonus malus'!$B58)*'Calculs bonus malus'!CK58</f>
        <v>0</v>
      </c>
      <c r="CN58" s="7">
        <f>COUNTIF('Création Personnage'!$B$9,'Calculs bonus malus'!$B58)*'Calculs bonus malus'!CM58</f>
        <v>0</v>
      </c>
      <c r="CP58" s="7">
        <f>COUNTIF('Création Personnage'!$B$9,'Calculs bonus malus'!$B58)*'Calculs bonus malus'!CO58</f>
        <v>0</v>
      </c>
      <c r="CR58" s="7">
        <f>COUNTIF('Création Personnage'!$B$9,'Calculs bonus malus'!$B58)*'Calculs bonus malus'!CQ58</f>
        <v>0</v>
      </c>
      <c r="CT58" s="7">
        <f>COUNTIF('Création Personnage'!$B$9,'Calculs bonus malus'!$B58)*'Calculs bonus malus'!CS58</f>
        <v>0</v>
      </c>
      <c r="CV58" s="7">
        <f>COUNTIF('Création Personnage'!$B$9,'Calculs bonus malus'!$B58)*'Calculs bonus malus'!CU58</f>
        <v>0</v>
      </c>
      <c r="CX58" s="7">
        <f>COUNTIF('Création Personnage'!$B$9,'Calculs bonus malus'!$B58)*'Calculs bonus malus'!CW58</f>
        <v>0</v>
      </c>
      <c r="CZ58" s="7">
        <f>COUNTIF('Création Personnage'!$B$9,'Calculs bonus malus'!$B58)*'Calculs bonus malus'!CY58</f>
        <v>0</v>
      </c>
      <c r="DB58" s="7">
        <f>COUNTIF('Création Personnage'!$B$9,'Calculs bonus malus'!$B58)*'Calculs bonus malus'!DA58</f>
        <v>0</v>
      </c>
      <c r="DC58">
        <v>1</v>
      </c>
      <c r="DD58" s="7">
        <f>COUNTIF('Création Personnage'!$B$9,'Calculs bonus malus'!$B58)*'Calculs bonus malus'!DC58</f>
        <v>0</v>
      </c>
      <c r="DF58" s="7">
        <f>COUNTIF('Création Personnage'!$B$9,'Calculs bonus malus'!$B58)*'Calculs bonus malus'!DE58</f>
        <v>0</v>
      </c>
      <c r="DH58" s="7">
        <f>COUNTIF('Création Personnage'!$B$9,'Calculs bonus malus'!$B58)*'Calculs bonus malus'!DG58</f>
        <v>0</v>
      </c>
      <c r="DJ58" s="7">
        <f>COUNTIF('Création Personnage'!$B$9,'Calculs bonus malus'!$B58)*'Calculs bonus malus'!DI58</f>
        <v>0</v>
      </c>
    </row>
    <row r="59" spans="1:114" x14ac:dyDescent="0.2">
      <c r="A59" s="257"/>
      <c r="B59" t="str">
        <f>Params!A145</f>
        <v>Grade</v>
      </c>
      <c r="D59" s="7">
        <f>COUNTIF('Création Personnage'!$B$9,'Calculs bonus malus'!$B59)*'Calculs bonus malus'!C59</f>
        <v>0</v>
      </c>
      <c r="F59" s="7">
        <f>COUNTIF('Création Personnage'!$B$9,'Calculs bonus malus'!$B59)*'Calculs bonus malus'!E59</f>
        <v>0</v>
      </c>
      <c r="H59" s="7">
        <f>COUNTIF('Création Personnage'!$B$9,'Calculs bonus malus'!$B59)*'Calculs bonus malus'!G59</f>
        <v>0</v>
      </c>
      <c r="J59" s="7">
        <f>COUNTIF('Création Personnage'!$B$9,'Calculs bonus malus'!$B59)*'Calculs bonus malus'!I59</f>
        <v>0</v>
      </c>
      <c r="L59" s="7">
        <f>COUNTIF('Création Personnage'!$B$9,'Calculs bonus malus'!$B59)*'Calculs bonus malus'!K59</f>
        <v>0</v>
      </c>
      <c r="N59" s="7">
        <f>COUNTIF('Création Personnage'!$B$9,'Calculs bonus malus'!$B59)*'Calculs bonus malus'!M59</f>
        <v>0</v>
      </c>
      <c r="P59" s="7">
        <f>COUNTIF('Création Personnage'!$B$9,'Calculs bonus malus'!$B59)*'Calculs bonus malus'!O59</f>
        <v>0</v>
      </c>
      <c r="R59" s="7">
        <f>COUNTIF('Création Personnage'!$B$9,'Calculs bonus malus'!$B59)*'Calculs bonus malus'!Q59</f>
        <v>0</v>
      </c>
      <c r="T59" s="7">
        <f>COUNTIF('Création Personnage'!$B$9,'Calculs bonus malus'!$B59)*'Calculs bonus malus'!S59</f>
        <v>0</v>
      </c>
      <c r="V59" s="7">
        <f>COUNTIF('Création Personnage'!$B$9,'Calculs bonus malus'!$B59)*'Calculs bonus malus'!U59</f>
        <v>0</v>
      </c>
      <c r="X59" s="7">
        <f>COUNTIF('Création Personnage'!$B$9,'Calculs bonus malus'!$B59)*'Calculs bonus malus'!W59</f>
        <v>0</v>
      </c>
      <c r="Z59" s="7">
        <f>COUNTIF('Création Personnage'!$B$9,'Calculs bonus malus'!$B59)*'Calculs bonus malus'!Y59</f>
        <v>0</v>
      </c>
      <c r="AB59" s="7">
        <f>COUNTIF('Création Personnage'!$B$9,'Calculs bonus malus'!$B59)*'Calculs bonus malus'!AA59</f>
        <v>0</v>
      </c>
      <c r="AD59" s="7">
        <f>COUNTIF('Création Personnage'!$B$9,'Calculs bonus malus'!$B59)*'Calculs bonus malus'!AC59</f>
        <v>0</v>
      </c>
      <c r="AF59" s="7">
        <f>COUNTIF('Création Personnage'!$B$9,'Calculs bonus malus'!$B59)*'Calculs bonus malus'!AE59</f>
        <v>0</v>
      </c>
      <c r="AH59" s="7">
        <f>COUNTIF('Création Personnage'!$B$9,'Calculs bonus malus'!$B59)*'Calculs bonus malus'!AG59</f>
        <v>0</v>
      </c>
      <c r="AJ59" s="7">
        <f>COUNTIF('Création Personnage'!$B$9,'Calculs bonus malus'!$B59)*'Calculs bonus malus'!AI59</f>
        <v>0</v>
      </c>
      <c r="AL59" s="7">
        <f>COUNTIF('Création Personnage'!$B$9,'Calculs bonus malus'!$B59)*'Calculs bonus malus'!AK59</f>
        <v>0</v>
      </c>
      <c r="AN59" s="7">
        <f>COUNTIF('Création Personnage'!$B$9,'Calculs bonus malus'!$B59)*'Calculs bonus malus'!AM59</f>
        <v>0</v>
      </c>
      <c r="AP59" s="7">
        <f>COUNTIF('Création Personnage'!$B$9,'Calculs bonus malus'!$B59)*'Calculs bonus malus'!AO59</f>
        <v>0</v>
      </c>
      <c r="AR59" s="7">
        <f>COUNTIF('Création Personnage'!$B$9,'Calculs bonus malus'!$B59)*'Calculs bonus malus'!AQ59</f>
        <v>0</v>
      </c>
      <c r="AT59" s="7">
        <f>COUNTIF('Création Personnage'!$B$9,'Calculs bonus malus'!$B59)*'Calculs bonus malus'!AS59</f>
        <v>0</v>
      </c>
      <c r="AV59" s="7">
        <f>COUNTIF('Création Personnage'!$B$9,'Calculs bonus malus'!$B59)*'Calculs bonus malus'!AU59</f>
        <v>0</v>
      </c>
      <c r="AX59" s="7">
        <f>COUNTIF('Création Personnage'!$B$9,'Calculs bonus malus'!$B59)*'Calculs bonus malus'!AW59</f>
        <v>0</v>
      </c>
      <c r="AZ59" s="7">
        <f>COUNTIF('Création Personnage'!$B$9,'Calculs bonus malus'!$B59)*'Calculs bonus malus'!AY59</f>
        <v>0</v>
      </c>
      <c r="BB59" s="7">
        <f>COUNTIF('Création Personnage'!$B$9,'Calculs bonus malus'!$B59)*'Calculs bonus malus'!BA59</f>
        <v>0</v>
      </c>
      <c r="BD59" s="7">
        <f>COUNTIF('Création Personnage'!$B$9,'Calculs bonus malus'!$B59)*'Calculs bonus malus'!BC59</f>
        <v>0</v>
      </c>
      <c r="BF59" s="7">
        <f>COUNTIF('Création Personnage'!$B$9,'Calculs bonus malus'!$B59)*'Calculs bonus malus'!BE59</f>
        <v>0</v>
      </c>
      <c r="BH59" s="7">
        <f>COUNTIF('Création Personnage'!$B$9,'Calculs bonus malus'!$B59)*'Calculs bonus malus'!BG59</f>
        <v>0</v>
      </c>
      <c r="BJ59" s="7">
        <f>COUNTIF('Création Personnage'!$B$9,'Calculs bonus malus'!$B59)*'Calculs bonus malus'!BI59</f>
        <v>0</v>
      </c>
      <c r="BL59" s="7">
        <f>COUNTIF('Création Personnage'!$B$9,'Calculs bonus malus'!$B59)*'Calculs bonus malus'!BK59</f>
        <v>0</v>
      </c>
      <c r="BN59" s="7">
        <f>COUNTIF('Création Personnage'!$B$9,'Calculs bonus malus'!$B59)*'Calculs bonus malus'!BM59</f>
        <v>0</v>
      </c>
      <c r="BP59" s="7">
        <f>COUNTIF('Création Personnage'!$B$9,'Calculs bonus malus'!$B59)*'Calculs bonus malus'!BO59</f>
        <v>0</v>
      </c>
      <c r="BR59" s="7">
        <f>COUNTIF('Création Personnage'!$B$9,'Calculs bonus malus'!$B59)*'Calculs bonus malus'!BQ59</f>
        <v>0</v>
      </c>
      <c r="BT59" s="7">
        <f>COUNTIF('Création Personnage'!$B$9,'Calculs bonus malus'!$B59)*'Calculs bonus malus'!BS59</f>
        <v>0</v>
      </c>
      <c r="BV59" s="7">
        <f>COUNTIF('Création Personnage'!$B$9,'Calculs bonus malus'!$B59)*'Calculs bonus malus'!BU59</f>
        <v>0</v>
      </c>
      <c r="BX59" s="7">
        <f>COUNTIF('Création Personnage'!$B$9,'Calculs bonus malus'!$B59)*'Calculs bonus malus'!BW59</f>
        <v>0</v>
      </c>
      <c r="BZ59" s="7">
        <f>COUNTIF('Création Personnage'!$B$9,'Calculs bonus malus'!$B59)*'Calculs bonus malus'!BY59</f>
        <v>0</v>
      </c>
      <c r="CB59" s="7">
        <f>COUNTIF('Création Personnage'!$B$9,'Calculs bonus malus'!$B59)*'Calculs bonus malus'!CA59</f>
        <v>0</v>
      </c>
      <c r="CD59" s="7">
        <f>COUNTIF('Création Personnage'!$B$9,'Calculs bonus malus'!$B59)*'Calculs bonus malus'!CC59</f>
        <v>0</v>
      </c>
      <c r="CF59" s="7">
        <f>COUNTIF('Création Personnage'!$B$9,'Calculs bonus malus'!$B59)*'Calculs bonus malus'!CE59</f>
        <v>0</v>
      </c>
      <c r="CH59" s="7">
        <f>COUNTIF('Création Personnage'!$B$9,'Calculs bonus malus'!$B59)*'Calculs bonus malus'!CG59</f>
        <v>0</v>
      </c>
      <c r="CJ59" s="7">
        <f>COUNTIF('Création Personnage'!$B$9,'Calculs bonus malus'!$B59)*'Calculs bonus malus'!CI59</f>
        <v>0</v>
      </c>
      <c r="CL59" s="7">
        <f>COUNTIF('Création Personnage'!$B$9,'Calculs bonus malus'!$B59)*'Calculs bonus malus'!CK59</f>
        <v>0</v>
      </c>
      <c r="CN59" s="7">
        <f>COUNTIF('Création Personnage'!$B$9,'Calculs bonus malus'!$B59)*'Calculs bonus malus'!CM59</f>
        <v>0</v>
      </c>
      <c r="CO59">
        <v>1</v>
      </c>
      <c r="CP59" s="7">
        <f>COUNTIF('Création Personnage'!$B$9,'Calculs bonus malus'!$B59)*'Calculs bonus malus'!CO59</f>
        <v>0</v>
      </c>
      <c r="CR59" s="7">
        <f>COUNTIF('Création Personnage'!$B$9,'Calculs bonus malus'!$B59)*'Calculs bonus malus'!CQ59</f>
        <v>0</v>
      </c>
      <c r="CT59" s="7">
        <f>COUNTIF('Création Personnage'!$B$9,'Calculs bonus malus'!$B59)*'Calculs bonus malus'!CS59</f>
        <v>0</v>
      </c>
      <c r="CU59">
        <v>1</v>
      </c>
      <c r="CV59" s="7">
        <f>COUNTIF('Création Personnage'!$B$9,'Calculs bonus malus'!$B59)*'Calculs bonus malus'!CU59</f>
        <v>0</v>
      </c>
      <c r="CX59" s="7">
        <f>COUNTIF('Création Personnage'!$B$9,'Calculs bonus malus'!$B59)*'Calculs bonus malus'!CW59</f>
        <v>0</v>
      </c>
      <c r="CZ59" s="7">
        <f>COUNTIF('Création Personnage'!$B$9,'Calculs bonus malus'!$B59)*'Calculs bonus malus'!CY59</f>
        <v>0</v>
      </c>
      <c r="DB59" s="7">
        <f>COUNTIF('Création Personnage'!$B$9,'Calculs bonus malus'!$B59)*'Calculs bonus malus'!DA59</f>
        <v>0</v>
      </c>
      <c r="DD59" s="7">
        <f>COUNTIF('Création Personnage'!$B$9,'Calculs bonus malus'!$B59)*'Calculs bonus malus'!DC59</f>
        <v>0</v>
      </c>
      <c r="DF59" s="7">
        <f>COUNTIF('Création Personnage'!$B$9,'Calculs bonus malus'!$B59)*'Calculs bonus malus'!DE59</f>
        <v>0</v>
      </c>
      <c r="DH59" s="7">
        <f>COUNTIF('Création Personnage'!$B$9,'Calculs bonus malus'!$B59)*'Calculs bonus malus'!DG59</f>
        <v>0</v>
      </c>
      <c r="DJ59" s="7">
        <f>COUNTIF('Création Personnage'!$B$9,'Calculs bonus malus'!$B59)*'Calculs bonus malus'!DI59</f>
        <v>0</v>
      </c>
    </row>
    <row r="60" spans="1:114" x14ac:dyDescent="0.2">
      <c r="A60" s="257"/>
      <c r="B60" t="str">
        <f>Params!A146</f>
        <v>Plaisir</v>
      </c>
      <c r="D60" s="7">
        <f>COUNTIF('Création Personnage'!$B$9,'Calculs bonus malus'!$B60)*'Calculs bonus malus'!C60</f>
        <v>0</v>
      </c>
      <c r="F60" s="7">
        <f>COUNTIF('Création Personnage'!$B$9,'Calculs bonus malus'!$B60)*'Calculs bonus malus'!E60</f>
        <v>0</v>
      </c>
      <c r="H60" s="7">
        <f>COUNTIF('Création Personnage'!$B$9,'Calculs bonus malus'!$B60)*'Calculs bonus malus'!G60</f>
        <v>0</v>
      </c>
      <c r="J60" s="7">
        <f>COUNTIF('Création Personnage'!$B$9,'Calculs bonus malus'!$B60)*'Calculs bonus malus'!I60</f>
        <v>0</v>
      </c>
      <c r="L60" s="7">
        <f>COUNTIF('Création Personnage'!$B$9,'Calculs bonus malus'!$B60)*'Calculs bonus malus'!K60</f>
        <v>0</v>
      </c>
      <c r="N60" s="7">
        <f>COUNTIF('Création Personnage'!$B$9,'Calculs bonus malus'!$B60)*'Calculs bonus malus'!M60</f>
        <v>0</v>
      </c>
      <c r="P60" s="7">
        <f>COUNTIF('Création Personnage'!$B$9,'Calculs bonus malus'!$B60)*'Calculs bonus malus'!O60</f>
        <v>0</v>
      </c>
      <c r="R60" s="7">
        <f>COUNTIF('Création Personnage'!$B$9,'Calculs bonus malus'!$B60)*'Calculs bonus malus'!Q60</f>
        <v>0</v>
      </c>
      <c r="T60" s="7">
        <f>COUNTIF('Création Personnage'!$B$9,'Calculs bonus malus'!$B60)*'Calculs bonus malus'!S60</f>
        <v>0</v>
      </c>
      <c r="V60" s="7">
        <f>COUNTIF('Création Personnage'!$B$9,'Calculs bonus malus'!$B60)*'Calculs bonus malus'!U60</f>
        <v>0</v>
      </c>
      <c r="X60" s="7">
        <f>COUNTIF('Création Personnage'!$B$9,'Calculs bonus malus'!$B60)*'Calculs bonus malus'!W60</f>
        <v>0</v>
      </c>
      <c r="Z60" s="7">
        <f>COUNTIF('Création Personnage'!$B$9,'Calculs bonus malus'!$B60)*'Calculs bonus malus'!Y60</f>
        <v>0</v>
      </c>
      <c r="AB60" s="7">
        <f>COUNTIF('Création Personnage'!$B$9,'Calculs bonus malus'!$B60)*'Calculs bonus malus'!AA60</f>
        <v>0</v>
      </c>
      <c r="AD60" s="7">
        <f>COUNTIF('Création Personnage'!$B$9,'Calculs bonus malus'!$B60)*'Calculs bonus malus'!AC60</f>
        <v>0</v>
      </c>
      <c r="AF60" s="7">
        <f>COUNTIF('Création Personnage'!$B$9,'Calculs bonus malus'!$B60)*'Calculs bonus malus'!AE60</f>
        <v>0</v>
      </c>
      <c r="AH60" s="7">
        <f>COUNTIF('Création Personnage'!$B$9,'Calculs bonus malus'!$B60)*'Calculs bonus malus'!AG60</f>
        <v>0</v>
      </c>
      <c r="AJ60" s="7">
        <f>COUNTIF('Création Personnage'!$B$9,'Calculs bonus malus'!$B60)*'Calculs bonus malus'!AI60</f>
        <v>0</v>
      </c>
      <c r="AL60" s="7">
        <f>COUNTIF('Création Personnage'!$B$9,'Calculs bonus malus'!$B60)*'Calculs bonus malus'!AK60</f>
        <v>0</v>
      </c>
      <c r="AN60" s="7">
        <f>COUNTIF('Création Personnage'!$B$9,'Calculs bonus malus'!$B60)*'Calculs bonus malus'!AM60</f>
        <v>0</v>
      </c>
      <c r="AP60" s="7">
        <f>COUNTIF('Création Personnage'!$B$9,'Calculs bonus malus'!$B60)*'Calculs bonus malus'!AO60</f>
        <v>0</v>
      </c>
      <c r="AR60" s="7">
        <f>COUNTIF('Création Personnage'!$B$9,'Calculs bonus malus'!$B60)*'Calculs bonus malus'!AQ60</f>
        <v>0</v>
      </c>
      <c r="AT60" s="7">
        <f>COUNTIF('Création Personnage'!$B$9,'Calculs bonus malus'!$B60)*'Calculs bonus malus'!AS60</f>
        <v>0</v>
      </c>
      <c r="AV60" s="7">
        <f>COUNTIF('Création Personnage'!$B$9,'Calculs bonus malus'!$B60)*'Calculs bonus malus'!AU60</f>
        <v>0</v>
      </c>
      <c r="AX60" s="7">
        <f>COUNTIF('Création Personnage'!$B$9,'Calculs bonus malus'!$B60)*'Calculs bonus malus'!AW60</f>
        <v>0</v>
      </c>
      <c r="AZ60" s="7">
        <f>COUNTIF('Création Personnage'!$B$9,'Calculs bonus malus'!$B60)*'Calculs bonus malus'!AY60</f>
        <v>0</v>
      </c>
      <c r="BB60" s="7">
        <f>COUNTIF('Création Personnage'!$B$9,'Calculs bonus malus'!$B60)*'Calculs bonus malus'!BA60</f>
        <v>0</v>
      </c>
      <c r="BD60" s="7">
        <f>COUNTIF('Création Personnage'!$B$9,'Calculs bonus malus'!$B60)*'Calculs bonus malus'!BC60</f>
        <v>0</v>
      </c>
      <c r="BF60" s="7">
        <f>COUNTIF('Création Personnage'!$B$9,'Calculs bonus malus'!$B60)*'Calculs bonus malus'!BE60</f>
        <v>0</v>
      </c>
      <c r="BH60" s="7">
        <f>COUNTIF('Création Personnage'!$B$9,'Calculs bonus malus'!$B60)*'Calculs bonus malus'!BG60</f>
        <v>0</v>
      </c>
      <c r="BJ60" s="7">
        <f>COUNTIF('Création Personnage'!$B$9,'Calculs bonus malus'!$B60)*'Calculs bonus malus'!BI60</f>
        <v>0</v>
      </c>
      <c r="BL60" s="7">
        <f>COUNTIF('Création Personnage'!$B$9,'Calculs bonus malus'!$B60)*'Calculs bonus malus'!BK60</f>
        <v>0</v>
      </c>
      <c r="BN60" s="7">
        <f>COUNTIF('Création Personnage'!$B$9,'Calculs bonus malus'!$B60)*'Calculs bonus malus'!BM60</f>
        <v>0</v>
      </c>
      <c r="BP60" s="7">
        <f>COUNTIF('Création Personnage'!$B$9,'Calculs bonus malus'!$B60)*'Calculs bonus malus'!BO60</f>
        <v>0</v>
      </c>
      <c r="BR60" s="7">
        <f>COUNTIF('Création Personnage'!$B$9,'Calculs bonus malus'!$B60)*'Calculs bonus malus'!BQ60</f>
        <v>0</v>
      </c>
      <c r="BT60" s="7">
        <f>COUNTIF('Création Personnage'!$B$9,'Calculs bonus malus'!$B60)*'Calculs bonus malus'!BS60</f>
        <v>0</v>
      </c>
      <c r="BV60" s="7">
        <f>COUNTIF('Création Personnage'!$B$9,'Calculs bonus malus'!$B60)*'Calculs bonus malus'!BU60</f>
        <v>0</v>
      </c>
      <c r="BX60" s="7">
        <f>COUNTIF('Création Personnage'!$B$9,'Calculs bonus malus'!$B60)*'Calculs bonus malus'!BW60</f>
        <v>0</v>
      </c>
      <c r="BZ60" s="7">
        <f>COUNTIF('Création Personnage'!$B$9,'Calculs bonus malus'!$B60)*'Calculs bonus malus'!BY60</f>
        <v>0</v>
      </c>
      <c r="CB60" s="7">
        <f>COUNTIF('Création Personnage'!$B$9,'Calculs bonus malus'!$B60)*'Calculs bonus malus'!CA60</f>
        <v>0</v>
      </c>
      <c r="CD60" s="7">
        <f>COUNTIF('Création Personnage'!$B$9,'Calculs bonus malus'!$B60)*'Calculs bonus malus'!CC60</f>
        <v>0</v>
      </c>
      <c r="CF60" s="7">
        <f>COUNTIF('Création Personnage'!$B$9,'Calculs bonus malus'!$B60)*'Calculs bonus malus'!CE60</f>
        <v>0</v>
      </c>
      <c r="CH60" s="7">
        <f>COUNTIF('Création Personnage'!$B$9,'Calculs bonus malus'!$B60)*'Calculs bonus malus'!CG60</f>
        <v>0</v>
      </c>
      <c r="CJ60" s="7">
        <f>COUNTIF('Création Personnage'!$B$9,'Calculs bonus malus'!$B60)*'Calculs bonus malus'!CI60</f>
        <v>0</v>
      </c>
      <c r="CL60" s="7">
        <f>COUNTIF('Création Personnage'!$B$9,'Calculs bonus malus'!$B60)*'Calculs bonus malus'!CK60</f>
        <v>0</v>
      </c>
      <c r="CN60" s="7">
        <f>COUNTIF('Création Personnage'!$B$9,'Calculs bonus malus'!$B60)*'Calculs bonus malus'!CM60</f>
        <v>0</v>
      </c>
      <c r="CP60" s="7">
        <f>COUNTIF('Création Personnage'!$B$9,'Calculs bonus malus'!$B60)*'Calculs bonus malus'!CO60</f>
        <v>0</v>
      </c>
      <c r="CQ60">
        <v>1</v>
      </c>
      <c r="CR60" s="7">
        <f>COUNTIF('Création Personnage'!$B$9,'Calculs bonus malus'!$B60)*'Calculs bonus malus'!CQ60</f>
        <v>0</v>
      </c>
      <c r="CS60">
        <v>1</v>
      </c>
      <c r="CT60" s="7">
        <f>COUNTIF('Création Personnage'!$B$9,'Calculs bonus malus'!$B60)*'Calculs bonus malus'!CS60</f>
        <v>0</v>
      </c>
      <c r="CV60" s="7">
        <f>COUNTIF('Création Personnage'!$B$9,'Calculs bonus malus'!$B60)*'Calculs bonus malus'!CU60</f>
        <v>0</v>
      </c>
      <c r="CX60" s="7">
        <f>COUNTIF('Création Personnage'!$B$9,'Calculs bonus malus'!$B60)*'Calculs bonus malus'!CW60</f>
        <v>0</v>
      </c>
      <c r="CZ60" s="7">
        <f>COUNTIF('Création Personnage'!$B$9,'Calculs bonus malus'!$B60)*'Calculs bonus malus'!CY60</f>
        <v>0</v>
      </c>
      <c r="DB60" s="7">
        <f>COUNTIF('Création Personnage'!$B$9,'Calculs bonus malus'!$B60)*'Calculs bonus malus'!DA60</f>
        <v>0</v>
      </c>
      <c r="DD60" s="7">
        <f>COUNTIF('Création Personnage'!$B$9,'Calculs bonus malus'!$B60)*'Calculs bonus malus'!DC60</f>
        <v>0</v>
      </c>
      <c r="DF60" s="7">
        <f>COUNTIF('Création Personnage'!$B$9,'Calculs bonus malus'!$B60)*'Calculs bonus malus'!DE60</f>
        <v>0</v>
      </c>
      <c r="DH60" s="7">
        <f>COUNTIF('Création Personnage'!$B$9,'Calculs bonus malus'!$B60)*'Calculs bonus malus'!DG60</f>
        <v>0</v>
      </c>
      <c r="DJ60" s="7">
        <f>COUNTIF('Création Personnage'!$B$9,'Calculs bonus malus'!$B60)*'Calculs bonus malus'!DI60</f>
        <v>0</v>
      </c>
    </row>
    <row r="61" spans="1:114" x14ac:dyDescent="0.2">
      <c r="A61" s="257"/>
      <c r="B61" t="str">
        <f>Params!A147</f>
        <v>Rêve</v>
      </c>
      <c r="D61" s="7">
        <f>COUNTIF('Création Personnage'!$B$9,'Calculs bonus malus'!$B61)*'Calculs bonus malus'!C61</f>
        <v>0</v>
      </c>
      <c r="F61" s="7">
        <f>COUNTIF('Création Personnage'!$B$9,'Calculs bonus malus'!$B61)*'Calculs bonus malus'!E61</f>
        <v>0</v>
      </c>
      <c r="H61" s="7">
        <f>COUNTIF('Création Personnage'!$B$9,'Calculs bonus malus'!$B61)*'Calculs bonus malus'!G61</f>
        <v>0</v>
      </c>
      <c r="J61" s="7">
        <f>COUNTIF('Création Personnage'!$B$9,'Calculs bonus malus'!$B61)*'Calculs bonus malus'!I61</f>
        <v>0</v>
      </c>
      <c r="L61" s="7">
        <f>COUNTIF('Création Personnage'!$B$9,'Calculs bonus malus'!$B61)*'Calculs bonus malus'!K61</f>
        <v>0</v>
      </c>
      <c r="N61" s="7">
        <f>COUNTIF('Création Personnage'!$B$9,'Calculs bonus malus'!$B61)*'Calculs bonus malus'!M61</f>
        <v>0</v>
      </c>
      <c r="P61" s="7">
        <f>COUNTIF('Création Personnage'!$B$9,'Calculs bonus malus'!$B61)*'Calculs bonus malus'!O61</f>
        <v>0</v>
      </c>
      <c r="R61" s="7">
        <f>COUNTIF('Création Personnage'!$B$9,'Calculs bonus malus'!$B61)*'Calculs bonus malus'!Q61</f>
        <v>0</v>
      </c>
      <c r="T61" s="7">
        <f>COUNTIF('Création Personnage'!$B$9,'Calculs bonus malus'!$B61)*'Calculs bonus malus'!S61</f>
        <v>0</v>
      </c>
      <c r="V61" s="7">
        <f>COUNTIF('Création Personnage'!$B$9,'Calculs bonus malus'!$B61)*'Calculs bonus malus'!U61</f>
        <v>0</v>
      </c>
      <c r="X61" s="7">
        <f>COUNTIF('Création Personnage'!$B$9,'Calculs bonus malus'!$B61)*'Calculs bonus malus'!W61</f>
        <v>0</v>
      </c>
      <c r="Z61" s="7">
        <f>COUNTIF('Création Personnage'!$B$9,'Calculs bonus malus'!$B61)*'Calculs bonus malus'!Y61</f>
        <v>0</v>
      </c>
      <c r="AB61" s="7">
        <f>COUNTIF('Création Personnage'!$B$9,'Calculs bonus malus'!$B61)*'Calculs bonus malus'!AA61</f>
        <v>0</v>
      </c>
      <c r="AD61" s="7">
        <f>COUNTIF('Création Personnage'!$B$9,'Calculs bonus malus'!$B61)*'Calculs bonus malus'!AC61</f>
        <v>0</v>
      </c>
      <c r="AF61" s="7">
        <f>COUNTIF('Création Personnage'!$B$9,'Calculs bonus malus'!$B61)*'Calculs bonus malus'!AE61</f>
        <v>0</v>
      </c>
      <c r="AH61" s="7">
        <f>COUNTIF('Création Personnage'!$B$9,'Calculs bonus malus'!$B61)*'Calculs bonus malus'!AG61</f>
        <v>0</v>
      </c>
      <c r="AJ61" s="7">
        <f>COUNTIF('Création Personnage'!$B$9,'Calculs bonus malus'!$B61)*'Calculs bonus malus'!AI61</f>
        <v>0</v>
      </c>
      <c r="AL61" s="7">
        <f>COUNTIF('Création Personnage'!$B$9,'Calculs bonus malus'!$B61)*'Calculs bonus malus'!AK61</f>
        <v>0</v>
      </c>
      <c r="AN61" s="7">
        <f>COUNTIF('Création Personnage'!$B$9,'Calculs bonus malus'!$B61)*'Calculs bonus malus'!AM61</f>
        <v>0</v>
      </c>
      <c r="AP61" s="7">
        <f>COUNTIF('Création Personnage'!$B$9,'Calculs bonus malus'!$B61)*'Calculs bonus malus'!AO61</f>
        <v>0</v>
      </c>
      <c r="AR61" s="7">
        <f>COUNTIF('Création Personnage'!$B$9,'Calculs bonus malus'!$B61)*'Calculs bonus malus'!AQ61</f>
        <v>0</v>
      </c>
      <c r="AT61" s="7">
        <f>COUNTIF('Création Personnage'!$B$9,'Calculs bonus malus'!$B61)*'Calculs bonus malus'!AS61</f>
        <v>0</v>
      </c>
      <c r="AV61" s="7">
        <f>COUNTIF('Création Personnage'!$B$9,'Calculs bonus malus'!$B61)*'Calculs bonus malus'!AU61</f>
        <v>0</v>
      </c>
      <c r="AX61" s="7">
        <f>COUNTIF('Création Personnage'!$B$9,'Calculs bonus malus'!$B61)*'Calculs bonus malus'!AW61</f>
        <v>0</v>
      </c>
      <c r="AZ61" s="7">
        <f>COUNTIF('Création Personnage'!$B$9,'Calculs bonus malus'!$B61)*'Calculs bonus malus'!AY61</f>
        <v>0</v>
      </c>
      <c r="BB61" s="7">
        <f>COUNTIF('Création Personnage'!$B$9,'Calculs bonus malus'!$B61)*'Calculs bonus malus'!BA61</f>
        <v>0</v>
      </c>
      <c r="BD61" s="7">
        <f>COUNTIF('Création Personnage'!$B$9,'Calculs bonus malus'!$B61)*'Calculs bonus malus'!BC61</f>
        <v>0</v>
      </c>
      <c r="BF61" s="7">
        <f>COUNTIF('Création Personnage'!$B$9,'Calculs bonus malus'!$B61)*'Calculs bonus malus'!BE61</f>
        <v>0</v>
      </c>
      <c r="BH61" s="7">
        <f>COUNTIF('Création Personnage'!$B$9,'Calculs bonus malus'!$B61)*'Calculs bonus malus'!BG61</f>
        <v>0</v>
      </c>
      <c r="BJ61" s="7">
        <f>COUNTIF('Création Personnage'!$B$9,'Calculs bonus malus'!$B61)*'Calculs bonus malus'!BI61</f>
        <v>0</v>
      </c>
      <c r="BL61" s="7">
        <f>COUNTIF('Création Personnage'!$B$9,'Calculs bonus malus'!$B61)*'Calculs bonus malus'!BK61</f>
        <v>0</v>
      </c>
      <c r="BN61" s="7">
        <f>COUNTIF('Création Personnage'!$B$9,'Calculs bonus malus'!$B61)*'Calculs bonus malus'!BM61</f>
        <v>0</v>
      </c>
      <c r="BP61" s="7">
        <f>COUNTIF('Création Personnage'!$B$9,'Calculs bonus malus'!$B61)*'Calculs bonus malus'!BO61</f>
        <v>0</v>
      </c>
      <c r="BR61" s="7">
        <f>COUNTIF('Création Personnage'!$B$9,'Calculs bonus malus'!$B61)*'Calculs bonus malus'!BQ61</f>
        <v>0</v>
      </c>
      <c r="BT61" s="7">
        <f>COUNTIF('Création Personnage'!$B$9,'Calculs bonus malus'!$B61)*'Calculs bonus malus'!BS61</f>
        <v>0</v>
      </c>
      <c r="BV61" s="7">
        <f>COUNTIF('Création Personnage'!$B$9,'Calculs bonus malus'!$B61)*'Calculs bonus malus'!BU61</f>
        <v>0</v>
      </c>
      <c r="BX61" s="7">
        <f>COUNTIF('Création Personnage'!$B$9,'Calculs bonus malus'!$B61)*'Calculs bonus malus'!BW61</f>
        <v>0</v>
      </c>
      <c r="BZ61" s="7">
        <f>COUNTIF('Création Personnage'!$B$9,'Calculs bonus malus'!$B61)*'Calculs bonus malus'!BY61</f>
        <v>0</v>
      </c>
      <c r="CB61" s="7">
        <f>COUNTIF('Création Personnage'!$B$9,'Calculs bonus malus'!$B61)*'Calculs bonus malus'!CA61</f>
        <v>0</v>
      </c>
      <c r="CD61" s="7">
        <f>COUNTIF('Création Personnage'!$B$9,'Calculs bonus malus'!$B61)*'Calculs bonus malus'!CC61</f>
        <v>0</v>
      </c>
      <c r="CF61" s="7">
        <f>COUNTIF('Création Personnage'!$B$9,'Calculs bonus malus'!$B61)*'Calculs bonus malus'!CE61</f>
        <v>0</v>
      </c>
      <c r="CH61" s="7">
        <f>COUNTIF('Création Personnage'!$B$9,'Calculs bonus malus'!$B61)*'Calculs bonus malus'!CG61</f>
        <v>0</v>
      </c>
      <c r="CJ61" s="7">
        <f>COUNTIF('Création Personnage'!$B$9,'Calculs bonus malus'!$B61)*'Calculs bonus malus'!CI61</f>
        <v>0</v>
      </c>
      <c r="CL61" s="7">
        <f>COUNTIF('Création Personnage'!$B$9,'Calculs bonus malus'!$B61)*'Calculs bonus malus'!CK61</f>
        <v>0</v>
      </c>
      <c r="CM61">
        <v>1</v>
      </c>
      <c r="CN61" s="7">
        <f>COUNTIF('Création Personnage'!$B$9,'Calculs bonus malus'!$B61)*'Calculs bonus malus'!CM61</f>
        <v>0</v>
      </c>
      <c r="CP61" s="7">
        <f>COUNTIF('Création Personnage'!$B$9,'Calculs bonus malus'!$B61)*'Calculs bonus malus'!CO61</f>
        <v>0</v>
      </c>
      <c r="CR61" s="7">
        <f>COUNTIF('Création Personnage'!$B$9,'Calculs bonus malus'!$B61)*'Calculs bonus malus'!CQ61</f>
        <v>0</v>
      </c>
      <c r="CT61" s="7">
        <f>COUNTIF('Création Personnage'!$B$9,'Calculs bonus malus'!$B61)*'Calculs bonus malus'!CS61</f>
        <v>0</v>
      </c>
      <c r="CV61" s="7">
        <f>COUNTIF('Création Personnage'!$B$9,'Calculs bonus malus'!$B61)*'Calculs bonus malus'!CU61</f>
        <v>0</v>
      </c>
      <c r="CX61" s="7">
        <f>COUNTIF('Création Personnage'!$B$9,'Calculs bonus malus'!$B61)*'Calculs bonus malus'!CW61</f>
        <v>0</v>
      </c>
      <c r="CY61">
        <v>1</v>
      </c>
      <c r="CZ61" s="7">
        <f>COUNTIF('Création Personnage'!$B$9,'Calculs bonus malus'!$B61)*'Calculs bonus malus'!CY61</f>
        <v>0</v>
      </c>
      <c r="DB61" s="7">
        <f>COUNTIF('Création Personnage'!$B$9,'Calculs bonus malus'!$B61)*'Calculs bonus malus'!DA61</f>
        <v>0</v>
      </c>
      <c r="DD61" s="7">
        <f>COUNTIF('Création Personnage'!$B$9,'Calculs bonus malus'!$B61)*'Calculs bonus malus'!DC61</f>
        <v>0</v>
      </c>
      <c r="DF61" s="7">
        <f>COUNTIF('Création Personnage'!$B$9,'Calculs bonus malus'!$B61)*'Calculs bonus malus'!DE61</f>
        <v>0</v>
      </c>
      <c r="DH61" s="7">
        <f>COUNTIF('Création Personnage'!$B$9,'Calculs bonus malus'!$B61)*'Calculs bonus malus'!DG61</f>
        <v>0</v>
      </c>
      <c r="DJ61" s="7">
        <f>COUNTIF('Création Personnage'!$B$9,'Calculs bonus malus'!$B61)*'Calculs bonus malus'!DI61</f>
        <v>0</v>
      </c>
    </row>
    <row r="62" spans="1:114" s="20" customFormat="1" x14ac:dyDescent="0.2">
      <c r="A62" s="257"/>
      <c r="B62" s="20" t="str">
        <f>Params!A148</f>
        <v>Voyage</v>
      </c>
      <c r="D62" s="8">
        <f>COUNTIF('Création Personnage'!$B$9,'Calculs bonus malus'!$B62)*'Calculs bonus malus'!C62</f>
        <v>0</v>
      </c>
      <c r="F62" s="8">
        <f>COUNTIF('Création Personnage'!$B$9,'Calculs bonus malus'!$B62)*'Calculs bonus malus'!E62</f>
        <v>0</v>
      </c>
      <c r="H62" s="8">
        <f>COUNTIF('Création Personnage'!$B$9,'Calculs bonus malus'!$B62)*'Calculs bonus malus'!G62</f>
        <v>0</v>
      </c>
      <c r="J62" s="8">
        <f>COUNTIF('Création Personnage'!$B$9,'Calculs bonus malus'!$B62)*'Calculs bonus malus'!I62</f>
        <v>0</v>
      </c>
      <c r="L62" s="8">
        <f>COUNTIF('Création Personnage'!$B$9,'Calculs bonus malus'!$B62)*'Calculs bonus malus'!K62</f>
        <v>0</v>
      </c>
      <c r="N62" s="8">
        <f>COUNTIF('Création Personnage'!$B$9,'Calculs bonus malus'!$B62)*'Calculs bonus malus'!M62</f>
        <v>0</v>
      </c>
      <c r="P62" s="8">
        <f>COUNTIF('Création Personnage'!$B$9,'Calculs bonus malus'!$B62)*'Calculs bonus malus'!O62</f>
        <v>0</v>
      </c>
      <c r="R62" s="8">
        <f>COUNTIF('Création Personnage'!$B$9,'Calculs bonus malus'!$B62)*'Calculs bonus malus'!Q62</f>
        <v>0</v>
      </c>
      <c r="T62" s="8">
        <f>COUNTIF('Création Personnage'!$B$9,'Calculs bonus malus'!$B62)*'Calculs bonus malus'!S62</f>
        <v>0</v>
      </c>
      <c r="V62" s="8">
        <f>COUNTIF('Création Personnage'!$B$9,'Calculs bonus malus'!$B62)*'Calculs bonus malus'!U62</f>
        <v>0</v>
      </c>
      <c r="X62" s="8">
        <f>COUNTIF('Création Personnage'!$B$9,'Calculs bonus malus'!$B62)*'Calculs bonus malus'!W62</f>
        <v>0</v>
      </c>
      <c r="Z62" s="8">
        <f>COUNTIF('Création Personnage'!$B$9,'Calculs bonus malus'!$B62)*'Calculs bonus malus'!Y62</f>
        <v>0</v>
      </c>
      <c r="AB62" s="8">
        <f>COUNTIF('Création Personnage'!$B$9,'Calculs bonus malus'!$B62)*'Calculs bonus malus'!AA62</f>
        <v>0</v>
      </c>
      <c r="AD62" s="8">
        <f>COUNTIF('Création Personnage'!$B$9,'Calculs bonus malus'!$B62)*'Calculs bonus malus'!AC62</f>
        <v>0</v>
      </c>
      <c r="AF62" s="8">
        <f>COUNTIF('Création Personnage'!$B$9,'Calculs bonus malus'!$B62)*'Calculs bonus malus'!AE62</f>
        <v>0</v>
      </c>
      <c r="AH62" s="8">
        <f>COUNTIF('Création Personnage'!$B$9,'Calculs bonus malus'!$B62)*'Calculs bonus malus'!AG62</f>
        <v>0</v>
      </c>
      <c r="AJ62" s="8">
        <f>COUNTIF('Création Personnage'!$B$9,'Calculs bonus malus'!$B62)*'Calculs bonus malus'!AI62</f>
        <v>0</v>
      </c>
      <c r="AL62" s="8">
        <f>COUNTIF('Création Personnage'!$B$9,'Calculs bonus malus'!$B62)*'Calculs bonus malus'!AK62</f>
        <v>0</v>
      </c>
      <c r="AN62" s="8">
        <f>COUNTIF('Création Personnage'!$B$9,'Calculs bonus malus'!$B62)*'Calculs bonus malus'!AM62</f>
        <v>0</v>
      </c>
      <c r="AP62" s="8">
        <f>COUNTIF('Création Personnage'!$B$9,'Calculs bonus malus'!$B62)*'Calculs bonus malus'!AO62</f>
        <v>0</v>
      </c>
      <c r="AR62" s="8">
        <f>COUNTIF('Création Personnage'!$B$9,'Calculs bonus malus'!$B62)*'Calculs bonus malus'!AQ62</f>
        <v>0</v>
      </c>
      <c r="AT62" s="8">
        <f>COUNTIF('Création Personnage'!$B$9,'Calculs bonus malus'!$B62)*'Calculs bonus malus'!AS62</f>
        <v>0</v>
      </c>
      <c r="AV62" s="8">
        <f>COUNTIF('Création Personnage'!$B$9,'Calculs bonus malus'!$B62)*'Calculs bonus malus'!AU62</f>
        <v>0</v>
      </c>
      <c r="AX62" s="8">
        <f>COUNTIF('Création Personnage'!$B$9,'Calculs bonus malus'!$B62)*'Calculs bonus malus'!AW62</f>
        <v>0</v>
      </c>
      <c r="AZ62" s="8">
        <f>COUNTIF('Création Personnage'!$B$9,'Calculs bonus malus'!$B62)*'Calculs bonus malus'!AY62</f>
        <v>0</v>
      </c>
      <c r="BB62" s="8">
        <f>COUNTIF('Création Personnage'!$B$9,'Calculs bonus malus'!$B62)*'Calculs bonus malus'!BA62</f>
        <v>0</v>
      </c>
      <c r="BD62" s="8">
        <f>COUNTIF('Création Personnage'!$B$9,'Calculs bonus malus'!$B62)*'Calculs bonus malus'!BC62</f>
        <v>0</v>
      </c>
      <c r="BF62" s="8">
        <f>COUNTIF('Création Personnage'!$B$9,'Calculs bonus malus'!$B62)*'Calculs bonus malus'!BE62</f>
        <v>0</v>
      </c>
      <c r="BH62" s="8">
        <f>COUNTIF('Création Personnage'!$B$9,'Calculs bonus malus'!$B62)*'Calculs bonus malus'!BG62</f>
        <v>0</v>
      </c>
      <c r="BJ62" s="8">
        <f>COUNTIF('Création Personnage'!$B$9,'Calculs bonus malus'!$B62)*'Calculs bonus malus'!BI62</f>
        <v>0</v>
      </c>
      <c r="BL62" s="8">
        <f>COUNTIF('Création Personnage'!$B$9,'Calculs bonus malus'!$B62)*'Calculs bonus malus'!BK62</f>
        <v>0</v>
      </c>
      <c r="BN62" s="8">
        <f>COUNTIF('Création Personnage'!$B$9,'Calculs bonus malus'!$B62)*'Calculs bonus malus'!BM62</f>
        <v>0</v>
      </c>
      <c r="BP62" s="8">
        <f>COUNTIF('Création Personnage'!$B$9,'Calculs bonus malus'!$B62)*'Calculs bonus malus'!BO62</f>
        <v>0</v>
      </c>
      <c r="BR62" s="8">
        <f>COUNTIF('Création Personnage'!$B$9,'Calculs bonus malus'!$B62)*'Calculs bonus malus'!BQ62</f>
        <v>0</v>
      </c>
      <c r="BT62" s="8">
        <f>COUNTIF('Création Personnage'!$B$9,'Calculs bonus malus'!$B62)*'Calculs bonus malus'!BS62</f>
        <v>0</v>
      </c>
      <c r="BU62" s="20">
        <v>1</v>
      </c>
      <c r="BV62" s="8">
        <f>COUNTIF('Création Personnage'!$B$9,'Calculs bonus malus'!$B62)*'Calculs bonus malus'!BU62</f>
        <v>0</v>
      </c>
      <c r="BX62" s="8">
        <f>COUNTIF('Création Personnage'!$B$9,'Calculs bonus malus'!$B62)*'Calculs bonus malus'!BW62</f>
        <v>0</v>
      </c>
      <c r="BY62" s="20">
        <v>1</v>
      </c>
      <c r="BZ62" s="8">
        <f>COUNTIF('Création Personnage'!$B$9,'Calculs bonus malus'!$B62)*'Calculs bonus malus'!BY62</f>
        <v>0</v>
      </c>
      <c r="CB62" s="8">
        <f>COUNTIF('Création Personnage'!$B$9,'Calculs bonus malus'!$B62)*'Calculs bonus malus'!CA62</f>
        <v>0</v>
      </c>
      <c r="CD62" s="8">
        <f>COUNTIF('Création Personnage'!$B$9,'Calculs bonus malus'!$B62)*'Calculs bonus malus'!CC62</f>
        <v>0</v>
      </c>
      <c r="CF62" s="8">
        <f>COUNTIF('Création Personnage'!$B$9,'Calculs bonus malus'!$B62)*'Calculs bonus malus'!CE62</f>
        <v>0</v>
      </c>
      <c r="CH62" s="8">
        <f>COUNTIF('Création Personnage'!$B$9,'Calculs bonus malus'!$B62)*'Calculs bonus malus'!CG62</f>
        <v>0</v>
      </c>
      <c r="CJ62" s="8">
        <f>COUNTIF('Création Personnage'!$B$9,'Calculs bonus malus'!$B62)*'Calculs bonus malus'!CI62</f>
        <v>0</v>
      </c>
      <c r="CL62" s="8">
        <f>COUNTIF('Création Personnage'!$B$9,'Calculs bonus malus'!$B62)*'Calculs bonus malus'!CK62</f>
        <v>0</v>
      </c>
      <c r="CN62" s="8">
        <f>COUNTIF('Création Personnage'!$B$9,'Calculs bonus malus'!$B62)*'Calculs bonus malus'!CM62</f>
        <v>0</v>
      </c>
      <c r="CP62" s="8">
        <f>COUNTIF('Création Personnage'!$B$9,'Calculs bonus malus'!$B62)*'Calculs bonus malus'!CO62</f>
        <v>0</v>
      </c>
      <c r="CR62" s="8">
        <f>COUNTIF('Création Personnage'!$B$9,'Calculs bonus malus'!$B62)*'Calculs bonus malus'!CQ62</f>
        <v>0</v>
      </c>
      <c r="CT62" s="8">
        <f>COUNTIF('Création Personnage'!$B$9,'Calculs bonus malus'!$B62)*'Calculs bonus malus'!CS62</f>
        <v>0</v>
      </c>
      <c r="CV62" s="8">
        <f>COUNTIF('Création Personnage'!$B$9,'Calculs bonus malus'!$B62)*'Calculs bonus malus'!CU62</f>
        <v>0</v>
      </c>
      <c r="CX62" s="8">
        <f>COUNTIF('Création Personnage'!$B$9,'Calculs bonus malus'!$B62)*'Calculs bonus malus'!CW62</f>
        <v>0</v>
      </c>
      <c r="CZ62" s="8">
        <f>COUNTIF('Création Personnage'!$B$9,'Calculs bonus malus'!$B62)*'Calculs bonus malus'!CY62</f>
        <v>0</v>
      </c>
      <c r="DB62" s="8">
        <f>COUNTIF('Création Personnage'!$B$9,'Calculs bonus malus'!$B62)*'Calculs bonus malus'!DA62</f>
        <v>0</v>
      </c>
      <c r="DD62" s="8">
        <f>COUNTIF('Création Personnage'!$B$9,'Calculs bonus malus'!$B62)*'Calculs bonus malus'!DC62</f>
        <v>0</v>
      </c>
      <c r="DF62" s="8">
        <f>COUNTIF('Création Personnage'!$B$9,'Calculs bonus malus'!$B62)*'Calculs bonus malus'!DE62</f>
        <v>0</v>
      </c>
      <c r="DH62" s="8">
        <f>COUNTIF('Création Personnage'!$B$9,'Calculs bonus malus'!$B62)*'Calculs bonus malus'!DG62</f>
        <v>0</v>
      </c>
      <c r="DJ62" s="8">
        <f>COUNTIF('Création Personnage'!$B$9,'Calculs bonus malus'!$B62)*'Calculs bonus malus'!DI62</f>
        <v>0</v>
      </c>
    </row>
    <row r="63" spans="1:114" x14ac:dyDescent="0.2">
      <c r="A63" s="257" t="str">
        <f>Params!A151</f>
        <v>Cannonier</v>
      </c>
      <c r="B63" s="7" t="s">
        <v>91</v>
      </c>
      <c r="D63" s="7">
        <f>COUNTIF('Création Personnage'!$B$11,'Calculs bonus malus'!$A$63)*'Calculs bonus malus'!C63</f>
        <v>0</v>
      </c>
      <c r="F63" s="7">
        <f>COUNTIF('Création Personnage'!$B$11,'Calculs bonus malus'!$A$63)*'Calculs bonus malus'!E63</f>
        <v>0</v>
      </c>
      <c r="G63">
        <v>1</v>
      </c>
      <c r="H63" s="7">
        <f>COUNTIF('Création Personnage'!$B$11,'Calculs bonus malus'!$A$63)*'Calculs bonus malus'!G63</f>
        <v>0</v>
      </c>
      <c r="J63" s="7">
        <f>COUNTIF('Création Personnage'!$B$11,'Calculs bonus malus'!$A$63)*'Calculs bonus malus'!I63</f>
        <v>0</v>
      </c>
      <c r="L63" s="7">
        <f>COUNTIF('Création Personnage'!$B$11,'Calculs bonus malus'!$A$63)*'Calculs bonus malus'!K63</f>
        <v>0</v>
      </c>
      <c r="N63" s="7">
        <f>COUNTIF('Création Personnage'!$B$11,'Calculs bonus malus'!$A$63)*'Calculs bonus malus'!M63</f>
        <v>0</v>
      </c>
      <c r="P63" s="7">
        <f>COUNTIF('Création Personnage'!$B$11,'Calculs bonus malus'!$A$63)*'Calculs bonus malus'!O63</f>
        <v>0</v>
      </c>
      <c r="R63" s="7">
        <f>COUNTIF('Création Personnage'!$B$11,'Calculs bonus malus'!$A$63)*'Calculs bonus malus'!Q63</f>
        <v>0</v>
      </c>
      <c r="T63" s="7">
        <f>COUNTIF('Création Personnage'!$B$11,'Calculs bonus malus'!$A$63)*'Calculs bonus malus'!S63</f>
        <v>0</v>
      </c>
      <c r="V63" s="7">
        <f>COUNTIF('Création Personnage'!$B$11,'Calculs bonus malus'!$A$63)*'Calculs bonus malus'!U63</f>
        <v>0</v>
      </c>
      <c r="X63" s="7">
        <f>COUNTIF('Création Personnage'!$B$11,'Calculs bonus malus'!$A$63)*'Calculs bonus malus'!W63</f>
        <v>0</v>
      </c>
      <c r="Z63" s="7">
        <f>COUNTIF('Création Personnage'!$B$11,'Calculs bonus malus'!$A$63)*'Calculs bonus malus'!Y63</f>
        <v>0</v>
      </c>
      <c r="AB63" s="7">
        <f>COUNTIF('Création Personnage'!$B$11,'Calculs bonus malus'!$A$63)*'Calculs bonus malus'!AA63</f>
        <v>0</v>
      </c>
      <c r="AD63" s="7">
        <f>COUNTIF('Création Personnage'!$B$11,'Calculs bonus malus'!$A$63)*'Calculs bonus malus'!AC63</f>
        <v>0</v>
      </c>
      <c r="AF63" s="7">
        <f>COUNTIF('Création Personnage'!$B$11,'Calculs bonus malus'!$A$63)*'Calculs bonus malus'!AE63</f>
        <v>0</v>
      </c>
      <c r="AH63" s="7">
        <f>COUNTIF('Création Personnage'!$B$11,'Calculs bonus malus'!$A$63)*'Calculs bonus malus'!AG63</f>
        <v>0</v>
      </c>
      <c r="AJ63" s="7">
        <f>COUNTIF('Création Personnage'!$B$11,'Calculs bonus malus'!$A$63)*'Calculs bonus malus'!AI63</f>
        <v>0</v>
      </c>
      <c r="AL63" s="7">
        <f>COUNTIF('Création Personnage'!$B$11,'Calculs bonus malus'!$A$63)*'Calculs bonus malus'!AK63</f>
        <v>0</v>
      </c>
      <c r="AN63" s="7">
        <f>COUNTIF('Création Personnage'!$B$11,'Calculs bonus malus'!$A$63)*'Calculs bonus malus'!AM63</f>
        <v>0</v>
      </c>
      <c r="AP63" s="7">
        <f>COUNTIF('Création Personnage'!$B$11,'Calculs bonus malus'!$A$63)*'Calculs bonus malus'!AO63</f>
        <v>0</v>
      </c>
      <c r="AR63" s="7">
        <f>COUNTIF('Création Personnage'!$B$11,'Calculs bonus malus'!$A$63)*'Calculs bonus malus'!AQ63</f>
        <v>0</v>
      </c>
      <c r="AT63" s="7">
        <f>COUNTIF('Création Personnage'!$B$11,'Calculs bonus malus'!$A$63)*'Calculs bonus malus'!AS63</f>
        <v>0</v>
      </c>
      <c r="AV63" s="7">
        <f>COUNTIF('Création Personnage'!$B$11,'Calculs bonus malus'!$A$63)*'Calculs bonus malus'!AU63</f>
        <v>0</v>
      </c>
      <c r="AX63" s="7">
        <f>COUNTIF('Création Personnage'!$B$11,'Calculs bonus malus'!$A$63)*'Calculs bonus malus'!AW63</f>
        <v>0</v>
      </c>
      <c r="AZ63" s="7">
        <f>COUNTIF('Création Personnage'!$B$11,'Calculs bonus malus'!$A$63)*'Calculs bonus malus'!AY63</f>
        <v>0</v>
      </c>
      <c r="BB63" s="7">
        <f>COUNTIF('Création Personnage'!$B$11,'Calculs bonus malus'!$A$63)*'Calculs bonus malus'!BA63</f>
        <v>0</v>
      </c>
      <c r="BD63" s="7">
        <f>COUNTIF('Création Personnage'!$B$11,'Calculs bonus malus'!$A$63)*'Calculs bonus malus'!BC63</f>
        <v>0</v>
      </c>
      <c r="BF63" s="7">
        <f>COUNTIF('Création Personnage'!$B$11,'Calculs bonus malus'!$A$63)*'Calculs bonus malus'!BE63</f>
        <v>0</v>
      </c>
      <c r="BH63" s="7">
        <f>COUNTIF('Création Personnage'!$B$11,'Calculs bonus malus'!$A$63)*'Calculs bonus malus'!BG63</f>
        <v>0</v>
      </c>
      <c r="BJ63" s="7">
        <f>COUNTIF('Création Personnage'!$B$11,'Calculs bonus malus'!$A$63)*'Calculs bonus malus'!BI63</f>
        <v>0</v>
      </c>
      <c r="BL63" s="7">
        <f>COUNTIF('Création Personnage'!$B$11,'Calculs bonus malus'!$A$63)*'Calculs bonus malus'!BK63</f>
        <v>0</v>
      </c>
      <c r="BN63" s="7">
        <f>COUNTIF('Création Personnage'!$B$11,'Calculs bonus malus'!$A$63)*'Calculs bonus malus'!BM63</f>
        <v>0</v>
      </c>
      <c r="BP63" s="7">
        <f>COUNTIF('Création Personnage'!$B$11,'Calculs bonus malus'!$A$63)*'Calculs bonus malus'!BO63</f>
        <v>0</v>
      </c>
      <c r="BR63" s="7">
        <f>COUNTIF('Création Personnage'!$B$11,'Calculs bonus malus'!$A$63)*'Calculs bonus malus'!BQ63</f>
        <v>0</v>
      </c>
      <c r="BT63" s="7">
        <f>COUNTIF('Création Personnage'!$B$11,'Calculs bonus malus'!$A$63)*'Calculs bonus malus'!BS63</f>
        <v>0</v>
      </c>
      <c r="BV63" s="7">
        <f>COUNTIF('Création Personnage'!$B$11,'Calculs bonus malus'!$A$63)*'Calculs bonus malus'!BU63</f>
        <v>0</v>
      </c>
      <c r="BX63" s="7">
        <f>COUNTIF('Création Personnage'!$B$11,'Calculs bonus malus'!$A$63)*'Calculs bonus malus'!BW63</f>
        <v>0</v>
      </c>
      <c r="BZ63" s="7">
        <f>COUNTIF('Création Personnage'!$B$11,'Calculs bonus malus'!$A$63)*'Calculs bonus malus'!BY63</f>
        <v>0</v>
      </c>
      <c r="CB63" s="7">
        <f>COUNTIF('Création Personnage'!$B$11,'Calculs bonus malus'!$A$63)*'Calculs bonus malus'!CA63</f>
        <v>0</v>
      </c>
      <c r="CD63" s="7">
        <f>COUNTIF('Création Personnage'!$B$11,'Calculs bonus malus'!$A$63)*'Calculs bonus malus'!CC63</f>
        <v>0</v>
      </c>
      <c r="CF63" s="7">
        <f>COUNTIF('Création Personnage'!$B$11,'Calculs bonus malus'!$A$63)*'Calculs bonus malus'!CE63</f>
        <v>0</v>
      </c>
      <c r="CH63" s="7">
        <f>COUNTIF('Création Personnage'!$B$11,'Calculs bonus malus'!$A$63)*'Calculs bonus malus'!CG63</f>
        <v>0</v>
      </c>
      <c r="CJ63" s="7">
        <f>COUNTIF('Création Personnage'!$B$11,'Calculs bonus malus'!$A$63)*'Calculs bonus malus'!CI63</f>
        <v>0</v>
      </c>
      <c r="CL63" s="7">
        <f>COUNTIF('Création Personnage'!$B$11,'Calculs bonus malus'!$A$63)*'Calculs bonus malus'!CK63</f>
        <v>0</v>
      </c>
      <c r="CN63" s="7">
        <f>COUNTIF('Création Personnage'!$B$11,'Calculs bonus malus'!$A$63)*'Calculs bonus malus'!CM63</f>
        <v>0</v>
      </c>
      <c r="CP63" s="7">
        <f>COUNTIF('Création Personnage'!$B$11,'Calculs bonus malus'!$A$63)*'Calculs bonus malus'!CO63</f>
        <v>0</v>
      </c>
      <c r="CR63" s="7">
        <f>COUNTIF('Création Personnage'!$B$11,'Calculs bonus malus'!$A$63)*'Calculs bonus malus'!CQ63</f>
        <v>0</v>
      </c>
      <c r="CT63" s="7">
        <f>COUNTIF('Création Personnage'!$B$11,'Calculs bonus malus'!$A$63)*'Calculs bonus malus'!CS63</f>
        <v>0</v>
      </c>
      <c r="CV63" s="7">
        <f>COUNTIF('Création Personnage'!$B$11,'Calculs bonus malus'!$A$63)*'Calculs bonus malus'!CU63</f>
        <v>0</v>
      </c>
      <c r="CX63" s="7">
        <f>COUNTIF('Création Personnage'!$B$11,'Calculs bonus malus'!$A$63)*'Calculs bonus malus'!CW63</f>
        <v>0</v>
      </c>
      <c r="CZ63" s="7">
        <f>COUNTIF('Création Personnage'!$B$11,'Calculs bonus malus'!$A$63)*'Calculs bonus malus'!CY63</f>
        <v>0</v>
      </c>
      <c r="DB63" s="7">
        <f>COUNTIF('Création Personnage'!$B$11,'Calculs bonus malus'!$A$63)*'Calculs bonus malus'!DA63</f>
        <v>0</v>
      </c>
      <c r="DD63" s="7">
        <f>COUNTIF('Création Personnage'!$B$11,'Calculs bonus malus'!$A$63)*'Calculs bonus malus'!DC63</f>
        <v>0</v>
      </c>
      <c r="DF63" s="7">
        <f>COUNTIF('Création Personnage'!$B$11,'Calculs bonus malus'!$A$63)*'Calculs bonus malus'!DE63</f>
        <v>0</v>
      </c>
      <c r="DH63" s="7">
        <f>COUNTIF('Création Personnage'!$B$11,'Calculs bonus malus'!$A$63)*'Calculs bonus malus'!DG63</f>
        <v>0</v>
      </c>
      <c r="DJ63" s="7">
        <f>COUNTIF('Création Personnage'!$B$11,'Calculs bonus malus'!$A$63)*'Calculs bonus malus'!DI63</f>
        <v>0</v>
      </c>
    </row>
    <row r="64" spans="1:114" x14ac:dyDescent="0.2">
      <c r="A64" s="257"/>
      <c r="B64" t="s">
        <v>133</v>
      </c>
      <c r="D64" s="7">
        <f>COUNTIF('Création Personnage'!$B$11,'Calculs bonus malus'!$A$63)*'Calculs bonus malus'!C64</f>
        <v>0</v>
      </c>
      <c r="F64" s="7">
        <f>COUNTIF('Création Personnage'!$B$11,'Calculs bonus malus'!$A$63)*'Calculs bonus malus'!E64</f>
        <v>0</v>
      </c>
      <c r="H64" s="7">
        <f>COUNTIF('Création Personnage'!$B$11,'Calculs bonus malus'!$A$63)*'Calculs bonus malus'!G64</f>
        <v>0</v>
      </c>
      <c r="I64">
        <v>1</v>
      </c>
      <c r="J64" s="7">
        <f>COUNTIF('Création Personnage'!$B$11,'Calculs bonus malus'!$A$63)*'Calculs bonus malus'!I64</f>
        <v>0</v>
      </c>
      <c r="L64" s="7">
        <f>COUNTIF('Création Personnage'!$B$11,'Calculs bonus malus'!$A$63)*'Calculs bonus malus'!K64</f>
        <v>0</v>
      </c>
      <c r="N64" s="7">
        <f>COUNTIF('Création Personnage'!$B$11,'Calculs bonus malus'!$A$63)*'Calculs bonus malus'!M64</f>
        <v>0</v>
      </c>
      <c r="P64" s="7">
        <f>COUNTIF('Création Personnage'!$B$11,'Calculs bonus malus'!$A$63)*'Calculs bonus malus'!O64</f>
        <v>0</v>
      </c>
      <c r="R64" s="7">
        <f>COUNTIF('Création Personnage'!$B$11,'Calculs bonus malus'!$A$63)*'Calculs bonus malus'!Q64</f>
        <v>0</v>
      </c>
      <c r="T64" s="7">
        <f>COUNTIF('Création Personnage'!$B$11,'Calculs bonus malus'!$A$63)*'Calculs bonus malus'!S64</f>
        <v>0</v>
      </c>
      <c r="V64" s="7">
        <f>COUNTIF('Création Personnage'!$B$11,'Calculs bonus malus'!$A$63)*'Calculs bonus malus'!U64</f>
        <v>0</v>
      </c>
      <c r="X64" s="7">
        <f>COUNTIF('Création Personnage'!$B$11,'Calculs bonus malus'!$A$63)*'Calculs bonus malus'!W64</f>
        <v>0</v>
      </c>
      <c r="Z64" s="7">
        <f>COUNTIF('Création Personnage'!$B$11,'Calculs bonus malus'!$A$63)*'Calculs bonus malus'!Y64</f>
        <v>0</v>
      </c>
      <c r="AB64" s="7">
        <f>COUNTIF('Création Personnage'!$B$11,'Calculs bonus malus'!$A$63)*'Calculs bonus malus'!AA64</f>
        <v>0</v>
      </c>
      <c r="AD64" s="7">
        <f>COUNTIF('Création Personnage'!$B$11,'Calculs bonus malus'!$A$63)*'Calculs bonus malus'!AC64</f>
        <v>0</v>
      </c>
      <c r="AF64" s="7">
        <f>COUNTIF('Création Personnage'!$B$11,'Calculs bonus malus'!$A$63)*'Calculs bonus malus'!AE64</f>
        <v>0</v>
      </c>
      <c r="AH64" s="7">
        <f>COUNTIF('Création Personnage'!$B$11,'Calculs bonus malus'!$A$63)*'Calculs bonus malus'!AG64</f>
        <v>0</v>
      </c>
      <c r="AJ64" s="7">
        <f>COUNTIF('Création Personnage'!$B$11,'Calculs bonus malus'!$A$63)*'Calculs bonus malus'!AI64</f>
        <v>0</v>
      </c>
      <c r="AL64" s="7">
        <f>COUNTIF('Création Personnage'!$B$11,'Calculs bonus malus'!$A$63)*'Calculs bonus malus'!AK64</f>
        <v>0</v>
      </c>
      <c r="AN64" s="7">
        <f>COUNTIF('Création Personnage'!$B$11,'Calculs bonus malus'!$A$63)*'Calculs bonus malus'!AM64</f>
        <v>0</v>
      </c>
      <c r="AP64" s="7">
        <f>COUNTIF('Création Personnage'!$B$11,'Calculs bonus malus'!$A$63)*'Calculs bonus malus'!AO64</f>
        <v>0</v>
      </c>
      <c r="AR64" s="7">
        <f>COUNTIF('Création Personnage'!$B$11,'Calculs bonus malus'!$A$63)*'Calculs bonus malus'!AQ64</f>
        <v>0</v>
      </c>
      <c r="AT64" s="7">
        <f>COUNTIF('Création Personnage'!$B$11,'Calculs bonus malus'!$A$63)*'Calculs bonus malus'!AS64</f>
        <v>0</v>
      </c>
      <c r="AV64" s="7">
        <f>COUNTIF('Création Personnage'!$B$11,'Calculs bonus malus'!$A$63)*'Calculs bonus malus'!AU64</f>
        <v>0</v>
      </c>
      <c r="AX64" s="7">
        <f>COUNTIF('Création Personnage'!$B$11,'Calculs bonus malus'!$A$63)*'Calculs bonus malus'!AW64</f>
        <v>0</v>
      </c>
      <c r="AZ64" s="7">
        <f>COUNTIF('Création Personnage'!$B$11,'Calculs bonus malus'!$A$63)*'Calculs bonus malus'!AY64</f>
        <v>0</v>
      </c>
      <c r="BB64" s="7">
        <f>COUNTIF('Création Personnage'!$B$11,'Calculs bonus malus'!$A$63)*'Calculs bonus malus'!BA64</f>
        <v>0</v>
      </c>
      <c r="BD64" s="7">
        <f>COUNTIF('Création Personnage'!$B$11,'Calculs bonus malus'!$A$63)*'Calculs bonus malus'!BC64</f>
        <v>0</v>
      </c>
      <c r="BF64" s="7">
        <f>COUNTIF('Création Personnage'!$B$11,'Calculs bonus malus'!$A$63)*'Calculs bonus malus'!BE64</f>
        <v>0</v>
      </c>
      <c r="BH64" s="7">
        <f>COUNTIF('Création Personnage'!$B$11,'Calculs bonus malus'!$A$63)*'Calculs bonus malus'!BG64</f>
        <v>0</v>
      </c>
      <c r="BJ64" s="7">
        <f>COUNTIF('Création Personnage'!$B$11,'Calculs bonus malus'!$A$63)*'Calculs bonus malus'!BI64</f>
        <v>0</v>
      </c>
      <c r="BL64" s="7">
        <f>COUNTIF('Création Personnage'!$B$11,'Calculs bonus malus'!$A$63)*'Calculs bonus malus'!BK64</f>
        <v>0</v>
      </c>
      <c r="BN64" s="7">
        <f>COUNTIF('Création Personnage'!$B$11,'Calculs bonus malus'!$A$63)*'Calculs bonus malus'!BM64</f>
        <v>0</v>
      </c>
      <c r="BP64" s="7">
        <f>COUNTIF('Création Personnage'!$B$11,'Calculs bonus malus'!$A$63)*'Calculs bonus malus'!BO64</f>
        <v>0</v>
      </c>
      <c r="BR64" s="7">
        <f>COUNTIF('Création Personnage'!$B$11,'Calculs bonus malus'!$A$63)*'Calculs bonus malus'!BQ64</f>
        <v>0</v>
      </c>
      <c r="BT64" s="7">
        <f>COUNTIF('Création Personnage'!$B$11,'Calculs bonus malus'!$A$63)*'Calculs bonus malus'!BS64</f>
        <v>0</v>
      </c>
      <c r="BV64" s="7">
        <f>COUNTIF('Création Personnage'!$B$11,'Calculs bonus malus'!$A$63)*'Calculs bonus malus'!BU64</f>
        <v>0</v>
      </c>
      <c r="BX64" s="7">
        <f>COUNTIF('Création Personnage'!$B$11,'Calculs bonus malus'!$A$63)*'Calculs bonus malus'!BW64</f>
        <v>0</v>
      </c>
      <c r="BZ64" s="7">
        <f>COUNTIF('Création Personnage'!$B$11,'Calculs bonus malus'!$A$63)*'Calculs bonus malus'!BY64</f>
        <v>0</v>
      </c>
      <c r="CB64" s="7">
        <f>COUNTIF('Création Personnage'!$B$11,'Calculs bonus malus'!$A$63)*'Calculs bonus malus'!CA64</f>
        <v>0</v>
      </c>
      <c r="CD64" s="7">
        <f>COUNTIF('Création Personnage'!$B$11,'Calculs bonus malus'!$A$63)*'Calculs bonus malus'!CC64</f>
        <v>0</v>
      </c>
      <c r="CF64" s="7">
        <f>COUNTIF('Création Personnage'!$B$11,'Calculs bonus malus'!$A$63)*'Calculs bonus malus'!CE64</f>
        <v>0</v>
      </c>
      <c r="CH64" s="7">
        <f>COUNTIF('Création Personnage'!$B$11,'Calculs bonus malus'!$A$63)*'Calculs bonus malus'!CG64</f>
        <v>0</v>
      </c>
      <c r="CJ64" s="7">
        <f>COUNTIF('Création Personnage'!$B$11,'Calculs bonus malus'!$A$63)*'Calculs bonus malus'!CI64</f>
        <v>0</v>
      </c>
      <c r="CL64" s="7">
        <f>COUNTIF('Création Personnage'!$B$11,'Calculs bonus malus'!$A$63)*'Calculs bonus malus'!CK64</f>
        <v>0</v>
      </c>
      <c r="CN64" s="7">
        <f>COUNTIF('Création Personnage'!$B$11,'Calculs bonus malus'!$A$63)*'Calculs bonus malus'!CM64</f>
        <v>0</v>
      </c>
      <c r="CP64" s="7">
        <f>COUNTIF('Création Personnage'!$B$11,'Calculs bonus malus'!$A$63)*'Calculs bonus malus'!CO64</f>
        <v>0</v>
      </c>
      <c r="CR64" s="7">
        <f>COUNTIF('Création Personnage'!$B$11,'Calculs bonus malus'!$A$63)*'Calculs bonus malus'!CQ64</f>
        <v>0</v>
      </c>
      <c r="CT64" s="7">
        <f>COUNTIF('Création Personnage'!$B$11,'Calculs bonus malus'!$A$63)*'Calculs bonus malus'!CS64</f>
        <v>0</v>
      </c>
      <c r="CV64" s="7">
        <f>COUNTIF('Création Personnage'!$B$11,'Calculs bonus malus'!$A$63)*'Calculs bonus malus'!CU64</f>
        <v>0</v>
      </c>
      <c r="CX64" s="7">
        <f>COUNTIF('Création Personnage'!$B$11,'Calculs bonus malus'!$A$63)*'Calculs bonus malus'!CW64</f>
        <v>0</v>
      </c>
      <c r="CZ64" s="7">
        <f>COUNTIF('Création Personnage'!$B$11,'Calculs bonus malus'!$A$63)*'Calculs bonus malus'!CY64</f>
        <v>0</v>
      </c>
      <c r="DB64" s="7">
        <f>COUNTIF('Création Personnage'!$B$11,'Calculs bonus malus'!$A$63)*'Calculs bonus malus'!DA64</f>
        <v>0</v>
      </c>
      <c r="DD64" s="7">
        <f>COUNTIF('Création Personnage'!$B$11,'Calculs bonus malus'!$A$63)*'Calculs bonus malus'!DC64</f>
        <v>0</v>
      </c>
      <c r="DF64" s="7">
        <f>COUNTIF('Création Personnage'!$B$11,'Calculs bonus malus'!$A$63)*'Calculs bonus malus'!DE64</f>
        <v>0</v>
      </c>
      <c r="DH64" s="7">
        <f>COUNTIF('Création Personnage'!$B$11,'Calculs bonus malus'!$A$63)*'Calculs bonus malus'!DG64</f>
        <v>0</v>
      </c>
      <c r="DJ64" s="7">
        <f>COUNTIF('Création Personnage'!$B$11,'Calculs bonus malus'!$A$63)*'Calculs bonus malus'!DI64</f>
        <v>0</v>
      </c>
    </row>
    <row r="65" spans="1:114" x14ac:dyDescent="0.2">
      <c r="A65" s="257"/>
      <c r="B65" s="7" t="s">
        <v>138</v>
      </c>
      <c r="D65" s="7">
        <f>COUNTIF('Création Personnage'!$B$11,'Calculs bonus malus'!$A$63)*'Calculs bonus malus'!C65</f>
        <v>0</v>
      </c>
      <c r="F65" s="7">
        <f>COUNTIF('Création Personnage'!$B$11,'Calculs bonus malus'!$A$63)*'Calculs bonus malus'!E65</f>
        <v>0</v>
      </c>
      <c r="H65" s="7">
        <f>COUNTIF('Création Personnage'!$B$11,'Calculs bonus malus'!$A$63)*'Calculs bonus malus'!G65</f>
        <v>0</v>
      </c>
      <c r="J65" s="7">
        <f>COUNTIF('Création Personnage'!$B$11,'Calculs bonus malus'!$A$63)*'Calculs bonus malus'!I65</f>
        <v>0</v>
      </c>
      <c r="L65" s="7">
        <f>COUNTIF('Création Personnage'!$B$11,'Calculs bonus malus'!$A$63)*'Calculs bonus malus'!K65</f>
        <v>0</v>
      </c>
      <c r="N65" s="7">
        <f>COUNTIF('Création Personnage'!$B$11,'Calculs bonus malus'!$A$63)*'Calculs bonus malus'!M65</f>
        <v>0</v>
      </c>
      <c r="P65" s="7">
        <f>COUNTIF('Création Personnage'!$B$11,'Calculs bonus malus'!$A$63)*'Calculs bonus malus'!O65</f>
        <v>0</v>
      </c>
      <c r="R65" s="7">
        <f>COUNTIF('Création Personnage'!$B$11,'Calculs bonus malus'!$A$63)*'Calculs bonus malus'!Q65</f>
        <v>0</v>
      </c>
      <c r="T65" s="7">
        <f>COUNTIF('Création Personnage'!$B$11,'Calculs bonus malus'!$A$63)*'Calculs bonus malus'!S65</f>
        <v>0</v>
      </c>
      <c r="V65" s="7">
        <f>COUNTIF('Création Personnage'!$B$11,'Calculs bonus malus'!$A$63)*'Calculs bonus malus'!U65</f>
        <v>0</v>
      </c>
      <c r="X65" s="7">
        <f>COUNTIF('Création Personnage'!$B$11,'Calculs bonus malus'!$A$63)*'Calculs bonus malus'!W65</f>
        <v>0</v>
      </c>
      <c r="Y65">
        <v>1</v>
      </c>
      <c r="Z65" s="7">
        <f>COUNTIF('Création Personnage'!$B$11,'Calculs bonus malus'!$A$63)*'Calculs bonus malus'!Y65</f>
        <v>0</v>
      </c>
      <c r="AB65" s="7">
        <f>COUNTIF('Création Personnage'!$B$11,'Calculs bonus malus'!$A$63)*'Calculs bonus malus'!AA65</f>
        <v>0</v>
      </c>
      <c r="AD65" s="7">
        <f>COUNTIF('Création Personnage'!$B$11,'Calculs bonus malus'!$A$63)*'Calculs bonus malus'!AC65</f>
        <v>0</v>
      </c>
      <c r="AF65" s="7">
        <f>COUNTIF('Création Personnage'!$B$11,'Calculs bonus malus'!$A$63)*'Calculs bonus malus'!AE65</f>
        <v>0</v>
      </c>
      <c r="AH65" s="7">
        <f>COUNTIF('Création Personnage'!$B$11,'Calculs bonus malus'!$A$63)*'Calculs bonus malus'!AG65</f>
        <v>0</v>
      </c>
      <c r="AJ65" s="7">
        <f>COUNTIF('Création Personnage'!$B$11,'Calculs bonus malus'!$A$63)*'Calculs bonus malus'!AI65</f>
        <v>0</v>
      </c>
      <c r="AL65" s="7">
        <f>COUNTIF('Création Personnage'!$B$11,'Calculs bonus malus'!$A$63)*'Calculs bonus malus'!AK65</f>
        <v>0</v>
      </c>
      <c r="AN65" s="7">
        <f>COUNTIF('Création Personnage'!$B$11,'Calculs bonus malus'!$A$63)*'Calculs bonus malus'!AM65</f>
        <v>0</v>
      </c>
      <c r="AP65" s="7">
        <f>COUNTIF('Création Personnage'!$B$11,'Calculs bonus malus'!$A$63)*'Calculs bonus malus'!AO65</f>
        <v>0</v>
      </c>
      <c r="AR65" s="7">
        <f>COUNTIF('Création Personnage'!$B$11,'Calculs bonus malus'!$A$63)*'Calculs bonus malus'!AQ65</f>
        <v>0</v>
      </c>
      <c r="AT65" s="7">
        <f>COUNTIF('Création Personnage'!$B$11,'Calculs bonus malus'!$A$63)*'Calculs bonus malus'!AS65</f>
        <v>0</v>
      </c>
      <c r="AV65" s="7">
        <f>COUNTIF('Création Personnage'!$B$11,'Calculs bonus malus'!$A$63)*'Calculs bonus malus'!AU65</f>
        <v>0</v>
      </c>
      <c r="AX65" s="7">
        <f>COUNTIF('Création Personnage'!$B$11,'Calculs bonus malus'!$A$63)*'Calculs bonus malus'!AW65</f>
        <v>0</v>
      </c>
      <c r="AZ65" s="7">
        <f>COUNTIF('Création Personnage'!$B$11,'Calculs bonus malus'!$A$63)*'Calculs bonus malus'!AY65</f>
        <v>0</v>
      </c>
      <c r="BB65" s="7">
        <f>COUNTIF('Création Personnage'!$B$11,'Calculs bonus malus'!$A$63)*'Calculs bonus malus'!BA65</f>
        <v>0</v>
      </c>
      <c r="BD65" s="7">
        <f>COUNTIF('Création Personnage'!$B$11,'Calculs bonus malus'!$A$63)*'Calculs bonus malus'!BC65</f>
        <v>0</v>
      </c>
      <c r="BF65" s="7">
        <f>COUNTIF('Création Personnage'!$B$11,'Calculs bonus malus'!$A$63)*'Calculs bonus malus'!BE65</f>
        <v>0</v>
      </c>
      <c r="BH65" s="7">
        <f>COUNTIF('Création Personnage'!$B$11,'Calculs bonus malus'!$A$63)*'Calculs bonus malus'!BG65</f>
        <v>0</v>
      </c>
      <c r="BJ65" s="7">
        <f>COUNTIF('Création Personnage'!$B$11,'Calculs bonus malus'!$A$63)*'Calculs bonus malus'!BI65</f>
        <v>0</v>
      </c>
      <c r="BL65" s="7">
        <f>COUNTIF('Création Personnage'!$B$11,'Calculs bonus malus'!$A$63)*'Calculs bonus malus'!BK65</f>
        <v>0</v>
      </c>
      <c r="BN65" s="7">
        <f>COUNTIF('Création Personnage'!$B$11,'Calculs bonus malus'!$A$63)*'Calculs bonus malus'!BM65</f>
        <v>0</v>
      </c>
      <c r="BP65" s="7">
        <f>COUNTIF('Création Personnage'!$B$11,'Calculs bonus malus'!$A$63)*'Calculs bonus malus'!BO65</f>
        <v>0</v>
      </c>
      <c r="BR65" s="7">
        <f>COUNTIF('Création Personnage'!$B$11,'Calculs bonus malus'!$A$63)*'Calculs bonus malus'!BQ65</f>
        <v>0</v>
      </c>
      <c r="BT65" s="7">
        <f>COUNTIF('Création Personnage'!$B$11,'Calculs bonus malus'!$A$63)*'Calculs bonus malus'!BS65</f>
        <v>0</v>
      </c>
      <c r="BV65" s="7">
        <f>COUNTIF('Création Personnage'!$B$11,'Calculs bonus malus'!$A$63)*'Calculs bonus malus'!BU65</f>
        <v>0</v>
      </c>
      <c r="BX65" s="7">
        <f>COUNTIF('Création Personnage'!$B$11,'Calculs bonus malus'!$A$63)*'Calculs bonus malus'!BW65</f>
        <v>0</v>
      </c>
      <c r="BZ65" s="7">
        <f>COUNTIF('Création Personnage'!$B$11,'Calculs bonus malus'!$A$63)*'Calculs bonus malus'!BY65</f>
        <v>0</v>
      </c>
      <c r="CB65" s="7">
        <f>COUNTIF('Création Personnage'!$B$11,'Calculs bonus malus'!$A$63)*'Calculs bonus malus'!CA65</f>
        <v>0</v>
      </c>
      <c r="CD65" s="7">
        <f>COUNTIF('Création Personnage'!$B$11,'Calculs bonus malus'!$A$63)*'Calculs bonus malus'!CC65</f>
        <v>0</v>
      </c>
      <c r="CF65" s="7">
        <f>COUNTIF('Création Personnage'!$B$11,'Calculs bonus malus'!$A$63)*'Calculs bonus malus'!CE65</f>
        <v>0</v>
      </c>
      <c r="CH65" s="7">
        <f>COUNTIF('Création Personnage'!$B$11,'Calculs bonus malus'!$A$63)*'Calculs bonus malus'!CG65</f>
        <v>0</v>
      </c>
      <c r="CJ65" s="7">
        <f>COUNTIF('Création Personnage'!$B$11,'Calculs bonus malus'!$A$63)*'Calculs bonus malus'!CI65</f>
        <v>0</v>
      </c>
      <c r="CL65" s="7">
        <f>COUNTIF('Création Personnage'!$B$11,'Calculs bonus malus'!$A$63)*'Calculs bonus malus'!CK65</f>
        <v>0</v>
      </c>
      <c r="CN65" s="7">
        <f>COUNTIF('Création Personnage'!$B$11,'Calculs bonus malus'!$A$63)*'Calculs bonus malus'!CM65</f>
        <v>0</v>
      </c>
      <c r="CP65" s="7">
        <f>COUNTIF('Création Personnage'!$B$11,'Calculs bonus malus'!$A$63)*'Calculs bonus malus'!CO65</f>
        <v>0</v>
      </c>
      <c r="CR65" s="7">
        <f>COUNTIF('Création Personnage'!$B$11,'Calculs bonus malus'!$A$63)*'Calculs bonus malus'!CQ65</f>
        <v>0</v>
      </c>
      <c r="CT65" s="7">
        <f>COUNTIF('Création Personnage'!$B$11,'Calculs bonus malus'!$A$63)*'Calculs bonus malus'!CS65</f>
        <v>0</v>
      </c>
      <c r="CV65" s="7">
        <f>COUNTIF('Création Personnage'!$B$11,'Calculs bonus malus'!$A$63)*'Calculs bonus malus'!CU65</f>
        <v>0</v>
      </c>
      <c r="CX65" s="7">
        <f>COUNTIF('Création Personnage'!$B$11,'Calculs bonus malus'!$A$63)*'Calculs bonus malus'!CW65</f>
        <v>0</v>
      </c>
      <c r="CZ65" s="7">
        <f>COUNTIF('Création Personnage'!$B$11,'Calculs bonus malus'!$A$63)*'Calculs bonus malus'!CY65</f>
        <v>0</v>
      </c>
      <c r="DB65" s="7">
        <f>COUNTIF('Création Personnage'!$B$11,'Calculs bonus malus'!$A$63)*'Calculs bonus malus'!DA65</f>
        <v>0</v>
      </c>
      <c r="DD65" s="7">
        <f>COUNTIF('Création Personnage'!$B$11,'Calculs bonus malus'!$A$63)*'Calculs bonus malus'!DC65</f>
        <v>0</v>
      </c>
      <c r="DF65" s="7">
        <f>COUNTIF('Création Personnage'!$B$11,'Calculs bonus malus'!$A$63)*'Calculs bonus malus'!DE65</f>
        <v>0</v>
      </c>
      <c r="DH65" s="7">
        <f>COUNTIF('Création Personnage'!$B$11,'Calculs bonus malus'!$A$63)*'Calculs bonus malus'!DG65</f>
        <v>0</v>
      </c>
      <c r="DJ65" s="7">
        <f>COUNTIF('Création Personnage'!$B$11,'Calculs bonus malus'!$A$63)*'Calculs bonus malus'!DI65</f>
        <v>0</v>
      </c>
    </row>
    <row r="66" spans="1:114" x14ac:dyDescent="0.2">
      <c r="A66" s="257"/>
      <c r="B66" t="s">
        <v>173</v>
      </c>
      <c r="D66" s="7">
        <f>COUNTIF('Création Personnage'!$B$11,'Calculs bonus malus'!$A$63)*'Calculs bonus malus'!C66</f>
        <v>0</v>
      </c>
      <c r="F66" s="7">
        <f>COUNTIF('Création Personnage'!$B$11,'Calculs bonus malus'!$A$63)*'Calculs bonus malus'!E66</f>
        <v>0</v>
      </c>
      <c r="H66" s="7">
        <f>COUNTIF('Création Personnage'!$B$11,'Calculs bonus malus'!$A$63)*'Calculs bonus malus'!G66</f>
        <v>0</v>
      </c>
      <c r="J66" s="7">
        <f>COUNTIF('Création Personnage'!$B$11,'Calculs bonus malus'!$A$63)*'Calculs bonus malus'!I66</f>
        <v>0</v>
      </c>
      <c r="L66" s="7">
        <f>COUNTIF('Création Personnage'!$B$11,'Calculs bonus malus'!$A$63)*'Calculs bonus malus'!K66</f>
        <v>0</v>
      </c>
      <c r="N66" s="7">
        <f>COUNTIF('Création Personnage'!$B$11,'Calculs bonus malus'!$A$63)*'Calculs bonus malus'!M66</f>
        <v>0</v>
      </c>
      <c r="P66" s="7">
        <f>COUNTIF('Création Personnage'!$B$11,'Calculs bonus malus'!$A$63)*'Calculs bonus malus'!O66</f>
        <v>0</v>
      </c>
      <c r="R66" s="7">
        <f>COUNTIF('Création Personnage'!$B$11,'Calculs bonus malus'!$A$63)*'Calculs bonus malus'!Q66</f>
        <v>0</v>
      </c>
      <c r="T66" s="7">
        <f>COUNTIF('Création Personnage'!$B$11,'Calculs bonus malus'!$A$63)*'Calculs bonus malus'!S66</f>
        <v>0</v>
      </c>
      <c r="V66" s="7">
        <f>COUNTIF('Création Personnage'!$B$11,'Calculs bonus malus'!$A$63)*'Calculs bonus malus'!U66</f>
        <v>0</v>
      </c>
      <c r="X66" s="7">
        <f>COUNTIF('Création Personnage'!$B$11,'Calculs bonus malus'!$A$63)*'Calculs bonus malus'!W66</f>
        <v>0</v>
      </c>
      <c r="Z66" s="7">
        <f>COUNTIF('Création Personnage'!$B$11,'Calculs bonus malus'!$A$63)*'Calculs bonus malus'!Y66</f>
        <v>0</v>
      </c>
      <c r="AB66" s="7">
        <f>COUNTIF('Création Personnage'!$B$11,'Calculs bonus malus'!$A$63)*'Calculs bonus malus'!AA66</f>
        <v>0</v>
      </c>
      <c r="AD66" s="7">
        <f>COUNTIF('Création Personnage'!$B$11,'Calculs bonus malus'!$A$63)*'Calculs bonus malus'!AC66</f>
        <v>0</v>
      </c>
      <c r="AF66" s="7">
        <f>COUNTIF('Création Personnage'!$B$11,'Calculs bonus malus'!$A$63)*'Calculs bonus malus'!AE66</f>
        <v>0</v>
      </c>
      <c r="AH66" s="7">
        <f>COUNTIF('Création Personnage'!$B$11,'Calculs bonus malus'!$A$63)*'Calculs bonus malus'!AG66</f>
        <v>0</v>
      </c>
      <c r="AJ66" s="7">
        <f>COUNTIF('Création Personnage'!$B$11,'Calculs bonus malus'!$A$63)*'Calculs bonus malus'!AI66</f>
        <v>0</v>
      </c>
      <c r="AL66" s="7">
        <f>COUNTIF('Création Personnage'!$B$11,'Calculs bonus malus'!$A$63)*'Calculs bonus malus'!AK66</f>
        <v>0</v>
      </c>
      <c r="AN66" s="7">
        <f>COUNTIF('Création Personnage'!$B$11,'Calculs bonus malus'!$A$63)*'Calculs bonus malus'!AM66</f>
        <v>0</v>
      </c>
      <c r="AP66" s="7">
        <f>COUNTIF('Création Personnage'!$B$11,'Calculs bonus malus'!$A$63)*'Calculs bonus malus'!AO66</f>
        <v>0</v>
      </c>
      <c r="AR66" s="7">
        <f>COUNTIF('Création Personnage'!$B$11,'Calculs bonus malus'!$A$63)*'Calculs bonus malus'!AQ66</f>
        <v>0</v>
      </c>
      <c r="AT66" s="7">
        <f>COUNTIF('Création Personnage'!$B$11,'Calculs bonus malus'!$A$63)*'Calculs bonus malus'!AS66</f>
        <v>0</v>
      </c>
      <c r="AV66" s="7">
        <f>COUNTIF('Création Personnage'!$B$11,'Calculs bonus malus'!$A$63)*'Calculs bonus malus'!AU66</f>
        <v>0</v>
      </c>
      <c r="AX66" s="7">
        <f>COUNTIF('Création Personnage'!$B$11,'Calculs bonus malus'!$A$63)*'Calculs bonus malus'!AW66</f>
        <v>0</v>
      </c>
      <c r="AZ66" s="7">
        <f>COUNTIF('Création Personnage'!$B$11,'Calculs bonus malus'!$A$63)*'Calculs bonus malus'!AY66</f>
        <v>0</v>
      </c>
      <c r="BB66" s="7">
        <f>COUNTIF('Création Personnage'!$B$11,'Calculs bonus malus'!$A$63)*'Calculs bonus malus'!BA66</f>
        <v>0</v>
      </c>
      <c r="BD66" s="7">
        <f>COUNTIF('Création Personnage'!$B$11,'Calculs bonus malus'!$A$63)*'Calculs bonus malus'!BC66</f>
        <v>0</v>
      </c>
      <c r="BF66" s="7">
        <f>COUNTIF('Création Personnage'!$B$11,'Calculs bonus malus'!$A$63)*'Calculs bonus malus'!BE66</f>
        <v>0</v>
      </c>
      <c r="BH66" s="7">
        <f>COUNTIF('Création Personnage'!$B$11,'Calculs bonus malus'!$A$63)*'Calculs bonus malus'!BG66</f>
        <v>0</v>
      </c>
      <c r="BJ66" s="7">
        <f>COUNTIF('Création Personnage'!$B$11,'Calculs bonus malus'!$A$63)*'Calculs bonus malus'!BI66</f>
        <v>0</v>
      </c>
      <c r="BL66" s="7">
        <f>COUNTIF('Création Personnage'!$B$11,'Calculs bonus malus'!$A$63)*'Calculs bonus malus'!BK66</f>
        <v>0</v>
      </c>
      <c r="BN66" s="7">
        <f>COUNTIF('Création Personnage'!$B$11,'Calculs bonus malus'!$A$63)*'Calculs bonus malus'!BM66</f>
        <v>0</v>
      </c>
      <c r="BP66" s="7">
        <f>COUNTIF('Création Personnage'!$B$11,'Calculs bonus malus'!$A$63)*'Calculs bonus malus'!BO66</f>
        <v>0</v>
      </c>
      <c r="BR66" s="7">
        <f>COUNTIF('Création Personnage'!$B$11,'Calculs bonus malus'!$A$63)*'Calculs bonus malus'!BQ66</f>
        <v>0</v>
      </c>
      <c r="BT66" s="7">
        <f>COUNTIF('Création Personnage'!$B$11,'Calculs bonus malus'!$A$63)*'Calculs bonus malus'!BS66</f>
        <v>0</v>
      </c>
      <c r="BV66" s="7">
        <f>COUNTIF('Création Personnage'!$B$11,'Calculs bonus malus'!$A$63)*'Calculs bonus malus'!BU66</f>
        <v>0</v>
      </c>
      <c r="BX66" s="7">
        <f>COUNTIF('Création Personnage'!$B$11,'Calculs bonus malus'!$A$63)*'Calculs bonus malus'!BW66</f>
        <v>0</v>
      </c>
      <c r="BZ66" s="7">
        <f>COUNTIF('Création Personnage'!$B$11,'Calculs bonus malus'!$A$63)*'Calculs bonus malus'!BY66</f>
        <v>0</v>
      </c>
      <c r="CB66" s="7">
        <f>COUNTIF('Création Personnage'!$B$11,'Calculs bonus malus'!$A$63)*'Calculs bonus malus'!CA66</f>
        <v>0</v>
      </c>
      <c r="CD66" s="7">
        <f>COUNTIF('Création Personnage'!$B$11,'Calculs bonus malus'!$A$63)*'Calculs bonus malus'!CC66</f>
        <v>0</v>
      </c>
      <c r="CF66" s="7">
        <f>COUNTIF('Création Personnage'!$B$11,'Calculs bonus malus'!$A$63)*'Calculs bonus malus'!CE66</f>
        <v>0</v>
      </c>
      <c r="CH66" s="7">
        <f>COUNTIF('Création Personnage'!$B$11,'Calculs bonus malus'!$A$63)*'Calculs bonus malus'!CG66</f>
        <v>0</v>
      </c>
      <c r="CJ66" s="7">
        <f>COUNTIF('Création Personnage'!$B$11,'Calculs bonus malus'!$A$63)*'Calculs bonus malus'!CI66</f>
        <v>0</v>
      </c>
      <c r="CL66" s="7">
        <f>COUNTIF('Création Personnage'!$B$11,'Calculs bonus malus'!$A$63)*'Calculs bonus malus'!CK66</f>
        <v>0</v>
      </c>
      <c r="CN66" s="7">
        <f>COUNTIF('Création Personnage'!$B$11,'Calculs bonus malus'!$A$63)*'Calculs bonus malus'!CM66</f>
        <v>0</v>
      </c>
      <c r="CP66" s="7">
        <f>COUNTIF('Création Personnage'!$B$11,'Calculs bonus malus'!$A$63)*'Calculs bonus malus'!CO66</f>
        <v>0</v>
      </c>
      <c r="CR66" s="7">
        <f>COUNTIF('Création Personnage'!$B$11,'Calculs bonus malus'!$A$63)*'Calculs bonus malus'!CQ66</f>
        <v>0</v>
      </c>
      <c r="CT66" s="7">
        <f>COUNTIF('Création Personnage'!$B$11,'Calculs bonus malus'!$A$63)*'Calculs bonus malus'!CS66</f>
        <v>0</v>
      </c>
      <c r="CU66">
        <v>1</v>
      </c>
      <c r="CV66" s="7">
        <f>COUNTIF('Création Personnage'!$B$11,'Calculs bonus malus'!$A$63)*'Calculs bonus malus'!CU66</f>
        <v>0</v>
      </c>
      <c r="CX66" s="7">
        <f>COUNTIF('Création Personnage'!$B$11,'Calculs bonus malus'!$A$63)*'Calculs bonus malus'!CW66</f>
        <v>0</v>
      </c>
      <c r="CZ66" s="7">
        <f>COUNTIF('Création Personnage'!$B$11,'Calculs bonus malus'!$A$63)*'Calculs bonus malus'!CY66</f>
        <v>0</v>
      </c>
      <c r="DB66" s="7">
        <f>COUNTIF('Création Personnage'!$B$11,'Calculs bonus malus'!$A$63)*'Calculs bonus malus'!DA66</f>
        <v>0</v>
      </c>
      <c r="DD66" s="7">
        <f>COUNTIF('Création Personnage'!$B$11,'Calculs bonus malus'!$A$63)*'Calculs bonus malus'!DC66</f>
        <v>0</v>
      </c>
      <c r="DF66" s="7">
        <f>COUNTIF('Création Personnage'!$B$11,'Calculs bonus malus'!$A$63)*'Calculs bonus malus'!DE66</f>
        <v>0</v>
      </c>
      <c r="DH66" s="7">
        <f>COUNTIF('Création Personnage'!$B$11,'Calculs bonus malus'!$A$63)*'Calculs bonus malus'!DG66</f>
        <v>0</v>
      </c>
      <c r="DJ66" s="7">
        <f>COUNTIF('Création Personnage'!$B$11,'Calculs bonus malus'!$A$63)*'Calculs bonus malus'!DI66</f>
        <v>0</v>
      </c>
    </row>
    <row r="67" spans="1:114" x14ac:dyDescent="0.2">
      <c r="A67" s="257"/>
      <c r="B67" s="7" t="s">
        <v>158</v>
      </c>
      <c r="D67" s="7">
        <f>COUNTIF('Création Personnage'!$B$11,'Calculs bonus malus'!$A$63)*'Calculs bonus malus'!C67</f>
        <v>0</v>
      </c>
      <c r="F67" s="7">
        <f>COUNTIF('Création Personnage'!$B$11,'Calculs bonus malus'!$A$63)*'Calculs bonus malus'!E67</f>
        <v>0</v>
      </c>
      <c r="H67" s="7">
        <f>COUNTIF('Création Personnage'!$B$11,'Calculs bonus malus'!$A$63)*'Calculs bonus malus'!G67</f>
        <v>0</v>
      </c>
      <c r="J67" s="7">
        <f>COUNTIF('Création Personnage'!$B$11,'Calculs bonus malus'!$A$63)*'Calculs bonus malus'!I67</f>
        <v>0</v>
      </c>
      <c r="L67" s="7">
        <f>COUNTIF('Création Personnage'!$B$11,'Calculs bonus malus'!$A$63)*'Calculs bonus malus'!K67</f>
        <v>0</v>
      </c>
      <c r="N67" s="7">
        <f>COUNTIF('Création Personnage'!$B$11,'Calculs bonus malus'!$A$63)*'Calculs bonus malus'!M67</f>
        <v>0</v>
      </c>
      <c r="P67" s="7">
        <f>COUNTIF('Création Personnage'!$B$11,'Calculs bonus malus'!$A$63)*'Calculs bonus malus'!O67</f>
        <v>0</v>
      </c>
      <c r="R67" s="7">
        <f>COUNTIF('Création Personnage'!$B$11,'Calculs bonus malus'!$A$63)*'Calculs bonus malus'!Q67</f>
        <v>0</v>
      </c>
      <c r="T67" s="7">
        <f>COUNTIF('Création Personnage'!$B$11,'Calculs bonus malus'!$A$63)*'Calculs bonus malus'!S67</f>
        <v>0</v>
      </c>
      <c r="V67" s="7">
        <f>COUNTIF('Création Personnage'!$B$11,'Calculs bonus malus'!$A$63)*'Calculs bonus malus'!U67</f>
        <v>0</v>
      </c>
      <c r="X67" s="7">
        <f>COUNTIF('Création Personnage'!$B$11,'Calculs bonus malus'!$A$63)*'Calculs bonus malus'!W67</f>
        <v>0</v>
      </c>
      <c r="Z67" s="7">
        <f>COUNTIF('Création Personnage'!$B$11,'Calculs bonus malus'!$A$63)*'Calculs bonus malus'!Y67</f>
        <v>0</v>
      </c>
      <c r="AB67" s="7">
        <f>COUNTIF('Création Personnage'!$B$11,'Calculs bonus malus'!$A$63)*'Calculs bonus malus'!AA67</f>
        <v>0</v>
      </c>
      <c r="AD67" s="7">
        <f>COUNTIF('Création Personnage'!$B$11,'Calculs bonus malus'!$A$63)*'Calculs bonus malus'!AC67</f>
        <v>0</v>
      </c>
      <c r="AF67" s="7">
        <f>COUNTIF('Création Personnage'!$B$11,'Calculs bonus malus'!$A$63)*'Calculs bonus malus'!AE67</f>
        <v>0</v>
      </c>
      <c r="AH67" s="7">
        <f>COUNTIF('Création Personnage'!$B$11,'Calculs bonus malus'!$A$63)*'Calculs bonus malus'!AG67</f>
        <v>0</v>
      </c>
      <c r="AJ67" s="7">
        <f>COUNTIF('Création Personnage'!$B$11,'Calculs bonus malus'!$A$63)*'Calculs bonus malus'!AI67</f>
        <v>0</v>
      </c>
      <c r="AL67" s="7">
        <f>COUNTIF('Création Personnage'!$B$11,'Calculs bonus malus'!$A$63)*'Calculs bonus malus'!AK67</f>
        <v>0</v>
      </c>
      <c r="AN67" s="7">
        <f>COUNTIF('Création Personnage'!$B$11,'Calculs bonus malus'!$A$63)*'Calculs bonus malus'!AM67</f>
        <v>0</v>
      </c>
      <c r="AP67" s="7">
        <f>COUNTIF('Création Personnage'!$B$11,'Calculs bonus malus'!$A$63)*'Calculs bonus malus'!AO67</f>
        <v>0</v>
      </c>
      <c r="AR67" s="7">
        <f>COUNTIF('Création Personnage'!$B$11,'Calculs bonus malus'!$A$63)*'Calculs bonus malus'!AQ67</f>
        <v>0</v>
      </c>
      <c r="AT67" s="7">
        <f>COUNTIF('Création Personnage'!$B$11,'Calculs bonus malus'!$A$63)*'Calculs bonus malus'!AS67</f>
        <v>0</v>
      </c>
      <c r="AV67" s="7">
        <f>COUNTIF('Création Personnage'!$B$11,'Calculs bonus malus'!$A$63)*'Calculs bonus malus'!AU67</f>
        <v>0</v>
      </c>
      <c r="AX67" s="7">
        <f>COUNTIF('Création Personnage'!$B$11,'Calculs bonus malus'!$A$63)*'Calculs bonus malus'!AW67</f>
        <v>0</v>
      </c>
      <c r="AZ67" s="7">
        <f>COUNTIF('Création Personnage'!$B$11,'Calculs bonus malus'!$A$63)*'Calculs bonus malus'!AY67</f>
        <v>0</v>
      </c>
      <c r="BB67" s="7">
        <f>COUNTIF('Création Personnage'!$B$11,'Calculs bonus malus'!$A$63)*'Calculs bonus malus'!BA67</f>
        <v>0</v>
      </c>
      <c r="BD67" s="7">
        <f>COUNTIF('Création Personnage'!$B$11,'Calculs bonus malus'!$A$63)*'Calculs bonus malus'!BC67</f>
        <v>0</v>
      </c>
      <c r="BF67" s="7">
        <f>COUNTIF('Création Personnage'!$B$11,'Calculs bonus malus'!$A$63)*'Calculs bonus malus'!BE67</f>
        <v>0</v>
      </c>
      <c r="BH67" s="7">
        <f>COUNTIF('Création Personnage'!$B$11,'Calculs bonus malus'!$A$63)*'Calculs bonus malus'!BG67</f>
        <v>0</v>
      </c>
      <c r="BJ67" s="7">
        <f>COUNTIF('Création Personnage'!$B$11,'Calculs bonus malus'!$A$63)*'Calculs bonus malus'!BI67</f>
        <v>0</v>
      </c>
      <c r="BL67" s="7">
        <f>COUNTIF('Création Personnage'!$B$11,'Calculs bonus malus'!$A$63)*'Calculs bonus malus'!BK67</f>
        <v>0</v>
      </c>
      <c r="BN67" s="7">
        <f>COUNTIF('Création Personnage'!$B$11,'Calculs bonus malus'!$A$63)*'Calculs bonus malus'!BM67</f>
        <v>0</v>
      </c>
      <c r="BP67" s="7">
        <f>COUNTIF('Création Personnage'!$B$11,'Calculs bonus malus'!$A$63)*'Calculs bonus malus'!BO67</f>
        <v>0</v>
      </c>
      <c r="BQ67">
        <v>1</v>
      </c>
      <c r="BR67" s="7">
        <f>COUNTIF('Création Personnage'!$B$11,'Calculs bonus malus'!$A$63)*'Calculs bonus malus'!BQ67</f>
        <v>0</v>
      </c>
      <c r="BT67" s="7">
        <f>COUNTIF('Création Personnage'!$B$11,'Calculs bonus malus'!$A$63)*'Calculs bonus malus'!BS67</f>
        <v>0</v>
      </c>
      <c r="BV67" s="7">
        <f>COUNTIF('Création Personnage'!$B$11,'Calculs bonus malus'!$A$63)*'Calculs bonus malus'!BU67</f>
        <v>0</v>
      </c>
      <c r="BX67" s="7">
        <f>COUNTIF('Création Personnage'!$B$11,'Calculs bonus malus'!$A$63)*'Calculs bonus malus'!BW67</f>
        <v>0</v>
      </c>
      <c r="BZ67" s="7">
        <f>COUNTIF('Création Personnage'!$B$11,'Calculs bonus malus'!$A$63)*'Calculs bonus malus'!BY67</f>
        <v>0</v>
      </c>
      <c r="CB67" s="7">
        <f>COUNTIF('Création Personnage'!$B$11,'Calculs bonus malus'!$A$63)*'Calculs bonus malus'!CA67</f>
        <v>0</v>
      </c>
      <c r="CD67" s="7">
        <f>COUNTIF('Création Personnage'!$B$11,'Calculs bonus malus'!$A$63)*'Calculs bonus malus'!CC67</f>
        <v>0</v>
      </c>
      <c r="CF67" s="7">
        <f>COUNTIF('Création Personnage'!$B$11,'Calculs bonus malus'!$A$63)*'Calculs bonus malus'!CE67</f>
        <v>0</v>
      </c>
      <c r="CH67" s="7">
        <f>COUNTIF('Création Personnage'!$B$11,'Calculs bonus malus'!$A$63)*'Calculs bonus malus'!CG67</f>
        <v>0</v>
      </c>
      <c r="CJ67" s="7">
        <f>COUNTIF('Création Personnage'!$B$11,'Calculs bonus malus'!$A$63)*'Calculs bonus malus'!CI67</f>
        <v>0</v>
      </c>
      <c r="CL67" s="7">
        <f>COUNTIF('Création Personnage'!$B$11,'Calculs bonus malus'!$A$63)*'Calculs bonus malus'!CK67</f>
        <v>0</v>
      </c>
      <c r="CN67" s="7">
        <f>COUNTIF('Création Personnage'!$B$11,'Calculs bonus malus'!$A$63)*'Calculs bonus malus'!CM67</f>
        <v>0</v>
      </c>
      <c r="CP67" s="7">
        <f>COUNTIF('Création Personnage'!$B$11,'Calculs bonus malus'!$A$63)*'Calculs bonus malus'!CO67</f>
        <v>0</v>
      </c>
      <c r="CR67" s="7">
        <f>COUNTIF('Création Personnage'!$B$11,'Calculs bonus malus'!$A$63)*'Calculs bonus malus'!CQ67</f>
        <v>0</v>
      </c>
      <c r="CT67" s="7">
        <f>COUNTIF('Création Personnage'!$B$11,'Calculs bonus malus'!$A$63)*'Calculs bonus malus'!CS67</f>
        <v>0</v>
      </c>
      <c r="CV67" s="7">
        <f>COUNTIF('Création Personnage'!$B$11,'Calculs bonus malus'!$A$63)*'Calculs bonus malus'!CU67</f>
        <v>0</v>
      </c>
      <c r="CX67" s="7">
        <f>COUNTIF('Création Personnage'!$B$11,'Calculs bonus malus'!$A$63)*'Calculs bonus malus'!CW67</f>
        <v>0</v>
      </c>
      <c r="CZ67" s="7">
        <f>COUNTIF('Création Personnage'!$B$11,'Calculs bonus malus'!$A$63)*'Calculs bonus malus'!CY67</f>
        <v>0</v>
      </c>
      <c r="DB67" s="7">
        <f>COUNTIF('Création Personnage'!$B$11,'Calculs bonus malus'!$A$63)*'Calculs bonus malus'!DA67</f>
        <v>0</v>
      </c>
      <c r="DD67" s="7">
        <f>COUNTIF('Création Personnage'!$B$11,'Calculs bonus malus'!$A$63)*'Calculs bonus malus'!DC67</f>
        <v>0</v>
      </c>
      <c r="DF67" s="7">
        <f>COUNTIF('Création Personnage'!$B$11,'Calculs bonus malus'!$A$63)*'Calculs bonus malus'!DE67</f>
        <v>0</v>
      </c>
      <c r="DH67" s="7">
        <f>COUNTIF('Création Personnage'!$B$11,'Calculs bonus malus'!$A$63)*'Calculs bonus malus'!DG67</f>
        <v>0</v>
      </c>
      <c r="DJ67" s="7">
        <f>COUNTIF('Création Personnage'!$B$11,'Calculs bonus malus'!$A$63)*'Calculs bonus malus'!DI67</f>
        <v>0</v>
      </c>
    </row>
    <row r="68" spans="1:114" x14ac:dyDescent="0.2">
      <c r="A68" s="257"/>
      <c r="B68" t="s">
        <v>178</v>
      </c>
      <c r="D68" s="7">
        <f>COUNTIF('Création Personnage'!$B$11,'Calculs bonus malus'!$A$63)*'Calculs bonus malus'!C68</f>
        <v>0</v>
      </c>
      <c r="F68" s="7">
        <f>COUNTIF('Création Personnage'!$B$11,'Calculs bonus malus'!$A$63)*'Calculs bonus malus'!E68</f>
        <v>0</v>
      </c>
      <c r="H68" s="7">
        <f>COUNTIF('Création Personnage'!$B$11,'Calculs bonus malus'!$A$63)*'Calculs bonus malus'!G68</f>
        <v>0</v>
      </c>
      <c r="J68" s="7">
        <f>COUNTIF('Création Personnage'!$B$11,'Calculs bonus malus'!$A$63)*'Calculs bonus malus'!I68</f>
        <v>0</v>
      </c>
      <c r="L68" s="7">
        <f>COUNTIF('Création Personnage'!$B$11,'Calculs bonus malus'!$A$63)*'Calculs bonus malus'!K68</f>
        <v>0</v>
      </c>
      <c r="N68" s="7">
        <f>COUNTIF('Création Personnage'!$B$11,'Calculs bonus malus'!$A$63)*'Calculs bonus malus'!M68</f>
        <v>0</v>
      </c>
      <c r="P68" s="7">
        <f>COUNTIF('Création Personnage'!$B$11,'Calculs bonus malus'!$A$63)*'Calculs bonus malus'!O68</f>
        <v>0</v>
      </c>
      <c r="R68" s="7">
        <f>COUNTIF('Création Personnage'!$B$11,'Calculs bonus malus'!$A$63)*'Calculs bonus malus'!Q68</f>
        <v>0</v>
      </c>
      <c r="T68" s="7">
        <f>COUNTIF('Création Personnage'!$B$11,'Calculs bonus malus'!$A$63)*'Calculs bonus malus'!S68</f>
        <v>0</v>
      </c>
      <c r="V68" s="7">
        <f>COUNTIF('Création Personnage'!$B$11,'Calculs bonus malus'!$A$63)*'Calculs bonus malus'!U68</f>
        <v>0</v>
      </c>
      <c r="X68" s="7">
        <f>COUNTIF('Création Personnage'!$B$11,'Calculs bonus malus'!$A$63)*'Calculs bonus malus'!W68</f>
        <v>0</v>
      </c>
      <c r="Z68" s="7">
        <f>COUNTIF('Création Personnage'!$B$11,'Calculs bonus malus'!$A$63)*'Calculs bonus malus'!Y68</f>
        <v>0</v>
      </c>
      <c r="AB68" s="7">
        <f>COUNTIF('Création Personnage'!$B$11,'Calculs bonus malus'!$A$63)*'Calculs bonus malus'!AA68</f>
        <v>0</v>
      </c>
      <c r="AD68" s="7">
        <f>COUNTIF('Création Personnage'!$B$11,'Calculs bonus malus'!$A$63)*'Calculs bonus malus'!AC68</f>
        <v>0</v>
      </c>
      <c r="AF68" s="7">
        <f>COUNTIF('Création Personnage'!$B$11,'Calculs bonus malus'!$A$63)*'Calculs bonus malus'!AE68</f>
        <v>0</v>
      </c>
      <c r="AH68" s="7">
        <f>COUNTIF('Création Personnage'!$B$11,'Calculs bonus malus'!$A$63)*'Calculs bonus malus'!AG68</f>
        <v>0</v>
      </c>
      <c r="AJ68" s="7">
        <f>COUNTIF('Création Personnage'!$B$11,'Calculs bonus malus'!$A$63)*'Calculs bonus malus'!AI68</f>
        <v>0</v>
      </c>
      <c r="AL68" s="7">
        <f>COUNTIF('Création Personnage'!$B$11,'Calculs bonus malus'!$A$63)*'Calculs bonus malus'!AK68</f>
        <v>0</v>
      </c>
      <c r="AN68" s="7">
        <f>COUNTIF('Création Personnage'!$B$11,'Calculs bonus malus'!$A$63)*'Calculs bonus malus'!AM68</f>
        <v>0</v>
      </c>
      <c r="AP68" s="7">
        <f>COUNTIF('Création Personnage'!$B$11,'Calculs bonus malus'!$A$63)*'Calculs bonus malus'!AO68</f>
        <v>0</v>
      </c>
      <c r="AR68" s="7">
        <f>COUNTIF('Création Personnage'!$B$11,'Calculs bonus malus'!$A$63)*'Calculs bonus malus'!AQ68</f>
        <v>0</v>
      </c>
      <c r="AT68" s="7">
        <f>COUNTIF('Création Personnage'!$B$11,'Calculs bonus malus'!$A$63)*'Calculs bonus malus'!AS68</f>
        <v>0</v>
      </c>
      <c r="AV68" s="7">
        <f>COUNTIF('Création Personnage'!$B$11,'Calculs bonus malus'!$A$63)*'Calculs bonus malus'!AU68</f>
        <v>0</v>
      </c>
      <c r="AX68" s="7">
        <f>COUNTIF('Création Personnage'!$B$11,'Calculs bonus malus'!$A$63)*'Calculs bonus malus'!AW68</f>
        <v>0</v>
      </c>
      <c r="AZ68" s="7">
        <f>COUNTIF('Création Personnage'!$B$11,'Calculs bonus malus'!$A$63)*'Calculs bonus malus'!AY68</f>
        <v>0</v>
      </c>
      <c r="BB68" s="7">
        <f>COUNTIF('Création Personnage'!$B$11,'Calculs bonus malus'!$A$63)*'Calculs bonus malus'!BA68</f>
        <v>0</v>
      </c>
      <c r="BD68" s="7">
        <f>COUNTIF('Création Personnage'!$B$11,'Calculs bonus malus'!$A$63)*'Calculs bonus malus'!BC68</f>
        <v>0</v>
      </c>
      <c r="BF68" s="7">
        <f>COUNTIF('Création Personnage'!$B$11,'Calculs bonus malus'!$A$63)*'Calculs bonus malus'!BE68</f>
        <v>0</v>
      </c>
      <c r="BH68" s="7">
        <f>COUNTIF('Création Personnage'!$B$11,'Calculs bonus malus'!$A$63)*'Calculs bonus malus'!BG68</f>
        <v>0</v>
      </c>
      <c r="BJ68" s="7">
        <f>COUNTIF('Création Personnage'!$B$11,'Calculs bonus malus'!$A$63)*'Calculs bonus malus'!BI68</f>
        <v>0</v>
      </c>
      <c r="BL68" s="7">
        <f>COUNTIF('Création Personnage'!$B$11,'Calculs bonus malus'!$A$63)*'Calculs bonus malus'!BK68</f>
        <v>0</v>
      </c>
      <c r="BN68" s="7">
        <f>COUNTIF('Création Personnage'!$B$11,'Calculs bonus malus'!$A$63)*'Calculs bonus malus'!BM68</f>
        <v>0</v>
      </c>
      <c r="BP68" s="7">
        <f>COUNTIF('Création Personnage'!$B$11,'Calculs bonus malus'!$A$63)*'Calculs bonus malus'!BO68</f>
        <v>0</v>
      </c>
      <c r="BR68" s="7">
        <f>COUNTIF('Création Personnage'!$B$11,'Calculs bonus malus'!$A$63)*'Calculs bonus malus'!BQ68</f>
        <v>0</v>
      </c>
      <c r="BT68" s="7">
        <f>COUNTIF('Création Personnage'!$B$11,'Calculs bonus malus'!$A$63)*'Calculs bonus malus'!BS68</f>
        <v>0</v>
      </c>
      <c r="BV68" s="7">
        <f>COUNTIF('Création Personnage'!$B$11,'Calculs bonus malus'!$A$63)*'Calculs bonus malus'!BU68</f>
        <v>0</v>
      </c>
      <c r="BX68" s="7">
        <f>COUNTIF('Création Personnage'!$B$11,'Calculs bonus malus'!$A$63)*'Calculs bonus malus'!BW68</f>
        <v>0</v>
      </c>
      <c r="BZ68" s="7">
        <f>COUNTIF('Création Personnage'!$B$11,'Calculs bonus malus'!$A$63)*'Calculs bonus malus'!BY68</f>
        <v>0</v>
      </c>
      <c r="CB68" s="7">
        <f>COUNTIF('Création Personnage'!$B$11,'Calculs bonus malus'!$A$63)*'Calculs bonus malus'!CA68</f>
        <v>0</v>
      </c>
      <c r="CD68" s="7">
        <f>COUNTIF('Création Personnage'!$B$11,'Calculs bonus malus'!$A$63)*'Calculs bonus malus'!CC68</f>
        <v>0</v>
      </c>
      <c r="CF68" s="7">
        <f>COUNTIF('Création Personnage'!$B$11,'Calculs bonus malus'!$A$63)*'Calculs bonus malus'!CE68</f>
        <v>0</v>
      </c>
      <c r="CH68" s="7">
        <f>COUNTIF('Création Personnage'!$B$11,'Calculs bonus malus'!$A$63)*'Calculs bonus malus'!CG68</f>
        <v>0</v>
      </c>
      <c r="CJ68" s="7">
        <f>COUNTIF('Création Personnage'!$B$11,'Calculs bonus malus'!$A$63)*'Calculs bonus malus'!CI68</f>
        <v>0</v>
      </c>
      <c r="CL68" s="7">
        <f>COUNTIF('Création Personnage'!$B$11,'Calculs bonus malus'!$A$63)*'Calculs bonus malus'!CK68</f>
        <v>0</v>
      </c>
      <c r="CN68" s="7">
        <f>COUNTIF('Création Personnage'!$B$11,'Calculs bonus malus'!$A$63)*'Calculs bonus malus'!CM68</f>
        <v>0</v>
      </c>
      <c r="CP68" s="7">
        <f>COUNTIF('Création Personnage'!$B$11,'Calculs bonus malus'!$A$63)*'Calculs bonus malus'!CO68</f>
        <v>0</v>
      </c>
      <c r="CR68" s="7">
        <f>COUNTIF('Création Personnage'!$B$11,'Calculs bonus malus'!$A$63)*'Calculs bonus malus'!CQ68</f>
        <v>0</v>
      </c>
      <c r="CT68" s="7">
        <f>COUNTIF('Création Personnage'!$B$11,'Calculs bonus malus'!$A$63)*'Calculs bonus malus'!CS68</f>
        <v>0</v>
      </c>
      <c r="CV68" s="7">
        <f>COUNTIF('Création Personnage'!$B$11,'Calculs bonus malus'!$A$63)*'Calculs bonus malus'!CU68</f>
        <v>0</v>
      </c>
      <c r="CX68" s="7">
        <f>COUNTIF('Création Personnage'!$B$11,'Calculs bonus malus'!$A$63)*'Calculs bonus malus'!CW68</f>
        <v>0</v>
      </c>
      <c r="CZ68" s="7">
        <f>COUNTIF('Création Personnage'!$B$11,'Calculs bonus malus'!$A$63)*'Calculs bonus malus'!CY68</f>
        <v>0</v>
      </c>
      <c r="DB68" s="7">
        <f>COUNTIF('Création Personnage'!$B$11,'Calculs bonus malus'!$A$63)*'Calculs bonus malus'!DA68</f>
        <v>0</v>
      </c>
      <c r="DD68" s="7">
        <f>COUNTIF('Création Personnage'!$B$11,'Calculs bonus malus'!$A$63)*'Calculs bonus malus'!DC68</f>
        <v>0</v>
      </c>
      <c r="DE68">
        <v>1</v>
      </c>
      <c r="DF68" s="7">
        <f>COUNTIF('Création Personnage'!$B$11,'Calculs bonus malus'!$A$63)*'Calculs bonus malus'!DE68</f>
        <v>0</v>
      </c>
      <c r="DH68" s="7">
        <f>COUNTIF('Création Personnage'!$B$11,'Calculs bonus malus'!$A$63)*'Calculs bonus malus'!DG68</f>
        <v>0</v>
      </c>
      <c r="DJ68" s="7">
        <f>COUNTIF('Création Personnage'!$B$11,'Calculs bonus malus'!$A$63)*'Calculs bonus malus'!DI68</f>
        <v>0</v>
      </c>
    </row>
    <row r="69" spans="1:114" x14ac:dyDescent="0.2">
      <c r="A69" s="257"/>
      <c r="B69" s="7" t="s">
        <v>160</v>
      </c>
      <c r="D69" s="7">
        <f>COUNTIF('Création Personnage'!$B$11,'Calculs bonus malus'!$A$63)*'Calculs bonus malus'!C69</f>
        <v>0</v>
      </c>
      <c r="F69" s="7">
        <f>COUNTIF('Création Personnage'!$B$11,'Calculs bonus malus'!$A$63)*'Calculs bonus malus'!E69</f>
        <v>0</v>
      </c>
      <c r="H69" s="7">
        <f>COUNTIF('Création Personnage'!$B$11,'Calculs bonus malus'!$A$63)*'Calculs bonus malus'!G69</f>
        <v>0</v>
      </c>
      <c r="J69" s="7">
        <f>COUNTIF('Création Personnage'!$B$11,'Calculs bonus malus'!$A$63)*'Calculs bonus malus'!I69</f>
        <v>0</v>
      </c>
      <c r="L69" s="7">
        <f>COUNTIF('Création Personnage'!$B$11,'Calculs bonus malus'!$A$63)*'Calculs bonus malus'!K69</f>
        <v>0</v>
      </c>
      <c r="N69" s="7">
        <f>COUNTIF('Création Personnage'!$B$11,'Calculs bonus malus'!$A$63)*'Calculs bonus malus'!M69</f>
        <v>0</v>
      </c>
      <c r="P69" s="7">
        <f>COUNTIF('Création Personnage'!$B$11,'Calculs bonus malus'!$A$63)*'Calculs bonus malus'!O69</f>
        <v>0</v>
      </c>
      <c r="R69" s="7">
        <f>COUNTIF('Création Personnage'!$B$11,'Calculs bonus malus'!$A$63)*'Calculs bonus malus'!Q69</f>
        <v>0</v>
      </c>
      <c r="T69" s="7">
        <f>COUNTIF('Création Personnage'!$B$11,'Calculs bonus malus'!$A$63)*'Calculs bonus malus'!S69</f>
        <v>0</v>
      </c>
      <c r="V69" s="7">
        <f>COUNTIF('Création Personnage'!$B$11,'Calculs bonus malus'!$A$63)*'Calculs bonus malus'!U69</f>
        <v>0</v>
      </c>
      <c r="X69" s="7">
        <f>COUNTIF('Création Personnage'!$B$11,'Calculs bonus malus'!$A$63)*'Calculs bonus malus'!W69</f>
        <v>0</v>
      </c>
      <c r="Z69" s="7">
        <f>COUNTIF('Création Personnage'!$B$11,'Calculs bonus malus'!$A$63)*'Calculs bonus malus'!Y69</f>
        <v>0</v>
      </c>
      <c r="AB69" s="7">
        <f>COUNTIF('Création Personnage'!$B$11,'Calculs bonus malus'!$A$63)*'Calculs bonus malus'!AA69</f>
        <v>0</v>
      </c>
      <c r="AD69" s="7">
        <f>COUNTIF('Création Personnage'!$B$11,'Calculs bonus malus'!$A$63)*'Calculs bonus malus'!AC69</f>
        <v>0</v>
      </c>
      <c r="AE69">
        <v>0</v>
      </c>
      <c r="AF69" s="7">
        <f>COUNTIF('Création Personnage'!$B$11,'Calculs bonus malus'!$A$63)*'Calculs bonus malus'!AE69</f>
        <v>0</v>
      </c>
      <c r="AH69" s="7">
        <f>COUNTIF('Création Personnage'!$B$11,'Calculs bonus malus'!$A$63)*'Calculs bonus malus'!AG69</f>
        <v>0</v>
      </c>
      <c r="AJ69" s="7">
        <f>COUNTIF('Création Personnage'!$B$11,'Calculs bonus malus'!$A$63)*'Calculs bonus malus'!AI69</f>
        <v>0</v>
      </c>
      <c r="AL69" s="7">
        <f>COUNTIF('Création Personnage'!$B$11,'Calculs bonus malus'!$A$63)*'Calculs bonus malus'!AK69</f>
        <v>0</v>
      </c>
      <c r="AN69" s="7">
        <f>COUNTIF('Création Personnage'!$B$11,'Calculs bonus malus'!$A$63)*'Calculs bonus malus'!AM69</f>
        <v>0</v>
      </c>
      <c r="AP69" s="7">
        <f>COUNTIF('Création Personnage'!$B$11,'Calculs bonus malus'!$A$63)*'Calculs bonus malus'!AO69</f>
        <v>0</v>
      </c>
      <c r="AR69" s="7">
        <f>COUNTIF('Création Personnage'!$B$11,'Calculs bonus malus'!$A$63)*'Calculs bonus malus'!AQ69</f>
        <v>0</v>
      </c>
      <c r="AT69" s="7">
        <f>COUNTIF('Création Personnage'!$B$11,'Calculs bonus malus'!$A$63)*'Calculs bonus malus'!AS69</f>
        <v>0</v>
      </c>
      <c r="AV69" s="7">
        <f>COUNTIF('Création Personnage'!$B$11,'Calculs bonus malus'!$A$63)*'Calculs bonus malus'!AU69</f>
        <v>0</v>
      </c>
      <c r="AX69" s="7">
        <f>COUNTIF('Création Personnage'!$B$11,'Calculs bonus malus'!$A$63)*'Calculs bonus malus'!AW69</f>
        <v>0</v>
      </c>
      <c r="AZ69" s="7">
        <f>COUNTIF('Création Personnage'!$B$11,'Calculs bonus malus'!$A$63)*'Calculs bonus malus'!AY69</f>
        <v>0</v>
      </c>
      <c r="BB69" s="7">
        <f>COUNTIF('Création Personnage'!$B$11,'Calculs bonus malus'!$A$63)*'Calculs bonus malus'!BA69</f>
        <v>0</v>
      </c>
      <c r="BD69" s="7">
        <f>COUNTIF('Création Personnage'!$B$11,'Calculs bonus malus'!$A$63)*'Calculs bonus malus'!BC69</f>
        <v>0</v>
      </c>
      <c r="BF69" s="7">
        <f>COUNTIF('Création Personnage'!$B$11,'Calculs bonus malus'!$A$63)*'Calculs bonus malus'!BE69</f>
        <v>0</v>
      </c>
      <c r="BH69" s="7">
        <f>COUNTIF('Création Personnage'!$B$11,'Calculs bonus malus'!$A$63)*'Calculs bonus malus'!BG69</f>
        <v>0</v>
      </c>
      <c r="BJ69" s="7">
        <f>COUNTIF('Création Personnage'!$B$11,'Calculs bonus malus'!$A$63)*'Calculs bonus malus'!BI69</f>
        <v>0</v>
      </c>
      <c r="BL69" s="7">
        <f>COUNTIF('Création Personnage'!$B$11,'Calculs bonus malus'!$A$63)*'Calculs bonus malus'!BK69</f>
        <v>0</v>
      </c>
      <c r="BN69" s="7">
        <f>COUNTIF('Création Personnage'!$B$11,'Calculs bonus malus'!$A$63)*'Calculs bonus malus'!BM69</f>
        <v>0</v>
      </c>
      <c r="BP69" s="7">
        <f>COUNTIF('Création Personnage'!$B$11,'Calculs bonus malus'!$A$63)*'Calculs bonus malus'!BO69</f>
        <v>0</v>
      </c>
      <c r="BR69" s="7">
        <f>COUNTIF('Création Personnage'!$B$11,'Calculs bonus malus'!$A$63)*'Calculs bonus malus'!BQ69</f>
        <v>0</v>
      </c>
      <c r="BT69" s="7">
        <f>COUNTIF('Création Personnage'!$B$11,'Calculs bonus malus'!$A$63)*'Calculs bonus malus'!BS69</f>
        <v>0</v>
      </c>
      <c r="BU69">
        <v>1</v>
      </c>
      <c r="BV69" s="7">
        <f>COUNTIF('Création Personnage'!$B$11,'Calculs bonus malus'!$A$63)*'Calculs bonus malus'!BU69</f>
        <v>0</v>
      </c>
      <c r="BX69" s="7">
        <f>COUNTIF('Création Personnage'!$B$11,'Calculs bonus malus'!$A$63)*'Calculs bonus malus'!BW69</f>
        <v>0</v>
      </c>
      <c r="BZ69" s="7">
        <f>COUNTIF('Création Personnage'!$B$11,'Calculs bonus malus'!$A$63)*'Calculs bonus malus'!BY69</f>
        <v>0</v>
      </c>
      <c r="CB69" s="7">
        <f>COUNTIF('Création Personnage'!$B$11,'Calculs bonus malus'!$A$63)*'Calculs bonus malus'!CA69</f>
        <v>0</v>
      </c>
      <c r="CD69" s="7">
        <f>COUNTIF('Création Personnage'!$B$11,'Calculs bonus malus'!$A$63)*'Calculs bonus malus'!CC69</f>
        <v>0</v>
      </c>
      <c r="CF69" s="7">
        <f>COUNTIF('Création Personnage'!$B$11,'Calculs bonus malus'!$A$63)*'Calculs bonus malus'!CE69</f>
        <v>0</v>
      </c>
      <c r="CH69" s="7">
        <f>COUNTIF('Création Personnage'!$B$11,'Calculs bonus malus'!$A$63)*'Calculs bonus malus'!CG69</f>
        <v>0</v>
      </c>
      <c r="CJ69" s="7">
        <f>COUNTIF('Création Personnage'!$B$11,'Calculs bonus malus'!$A$63)*'Calculs bonus malus'!CI69</f>
        <v>0</v>
      </c>
      <c r="CL69" s="7">
        <f>COUNTIF('Création Personnage'!$B$11,'Calculs bonus malus'!$A$63)*'Calculs bonus malus'!CK69</f>
        <v>0</v>
      </c>
      <c r="CN69" s="7">
        <f>COUNTIF('Création Personnage'!$B$11,'Calculs bonus malus'!$A$63)*'Calculs bonus malus'!CM69</f>
        <v>0</v>
      </c>
      <c r="CP69" s="7">
        <f>COUNTIF('Création Personnage'!$B$11,'Calculs bonus malus'!$A$63)*'Calculs bonus malus'!CO69</f>
        <v>0</v>
      </c>
      <c r="CR69" s="7">
        <f>COUNTIF('Création Personnage'!$B$11,'Calculs bonus malus'!$A$63)*'Calculs bonus malus'!CQ69</f>
        <v>0</v>
      </c>
      <c r="CT69" s="7">
        <f>COUNTIF('Création Personnage'!$B$11,'Calculs bonus malus'!$A$63)*'Calculs bonus malus'!CS69</f>
        <v>0</v>
      </c>
      <c r="CV69" s="7">
        <f>COUNTIF('Création Personnage'!$B$11,'Calculs bonus malus'!$A$63)*'Calculs bonus malus'!CU69</f>
        <v>0</v>
      </c>
      <c r="CX69" s="7">
        <f>COUNTIF('Création Personnage'!$B$11,'Calculs bonus malus'!$A$63)*'Calculs bonus malus'!CW69</f>
        <v>0</v>
      </c>
      <c r="CZ69" s="7">
        <f>COUNTIF('Création Personnage'!$B$11,'Calculs bonus malus'!$A$63)*'Calculs bonus malus'!CY69</f>
        <v>0</v>
      </c>
      <c r="DB69" s="7">
        <f>COUNTIF('Création Personnage'!$B$11,'Calculs bonus malus'!$A$63)*'Calculs bonus malus'!DA69</f>
        <v>0</v>
      </c>
      <c r="DD69" s="7">
        <f>COUNTIF('Création Personnage'!$B$11,'Calculs bonus malus'!$A$63)*'Calculs bonus malus'!DC69</f>
        <v>0</v>
      </c>
      <c r="DF69" s="7">
        <f>COUNTIF('Création Personnage'!$B$11,'Calculs bonus malus'!$A$63)*'Calculs bonus malus'!DE69</f>
        <v>0</v>
      </c>
      <c r="DH69" s="7">
        <f>COUNTIF('Création Personnage'!$B$11,'Calculs bonus malus'!$A$63)*'Calculs bonus malus'!DG69</f>
        <v>0</v>
      </c>
      <c r="DJ69" s="7">
        <f>COUNTIF('Création Personnage'!$B$11,'Calculs bonus malus'!$A$63)*'Calculs bonus malus'!DI69</f>
        <v>0</v>
      </c>
    </row>
    <row r="70" spans="1:114" x14ac:dyDescent="0.2">
      <c r="A70" s="257"/>
      <c r="B70" t="s">
        <v>180</v>
      </c>
      <c r="D70" s="7">
        <f>COUNTIF('Création Personnage'!$B$11,'Calculs bonus malus'!$A$63)*'Calculs bonus malus'!C70</f>
        <v>0</v>
      </c>
      <c r="F70" s="7">
        <f>COUNTIF('Création Personnage'!$B$11,'Calculs bonus malus'!$A$63)*'Calculs bonus malus'!E70</f>
        <v>0</v>
      </c>
      <c r="H70" s="7">
        <f>COUNTIF('Création Personnage'!$B$11,'Calculs bonus malus'!$A$63)*'Calculs bonus malus'!G70</f>
        <v>0</v>
      </c>
      <c r="J70" s="7">
        <f>COUNTIF('Création Personnage'!$B$11,'Calculs bonus malus'!$A$63)*'Calculs bonus malus'!I70</f>
        <v>0</v>
      </c>
      <c r="L70" s="7">
        <f>COUNTIF('Création Personnage'!$B$11,'Calculs bonus malus'!$A$63)*'Calculs bonus malus'!K70</f>
        <v>0</v>
      </c>
      <c r="N70" s="7">
        <f>COUNTIF('Création Personnage'!$B$11,'Calculs bonus malus'!$A$63)*'Calculs bonus malus'!M70</f>
        <v>0</v>
      </c>
      <c r="P70" s="7">
        <f>COUNTIF('Création Personnage'!$B$11,'Calculs bonus malus'!$A$63)*'Calculs bonus malus'!O70</f>
        <v>0</v>
      </c>
      <c r="R70" s="7">
        <f>COUNTIF('Création Personnage'!$B$11,'Calculs bonus malus'!$A$63)*'Calculs bonus malus'!Q70</f>
        <v>0</v>
      </c>
      <c r="T70" s="7">
        <f>COUNTIF('Création Personnage'!$B$11,'Calculs bonus malus'!$A$63)*'Calculs bonus malus'!S70</f>
        <v>0</v>
      </c>
      <c r="V70" s="7">
        <f>COUNTIF('Création Personnage'!$B$11,'Calculs bonus malus'!$A$63)*'Calculs bonus malus'!U70</f>
        <v>0</v>
      </c>
      <c r="X70" s="7">
        <f>COUNTIF('Création Personnage'!$B$11,'Calculs bonus malus'!$A$63)*'Calculs bonus malus'!W70</f>
        <v>0</v>
      </c>
      <c r="Z70" s="7">
        <f>COUNTIF('Création Personnage'!$B$11,'Calculs bonus malus'!$A$63)*'Calculs bonus malus'!Y70</f>
        <v>0</v>
      </c>
      <c r="AB70" s="7">
        <f>COUNTIF('Création Personnage'!$B$11,'Calculs bonus malus'!$A$63)*'Calculs bonus malus'!AA70</f>
        <v>0</v>
      </c>
      <c r="AD70" s="7">
        <f>COUNTIF('Création Personnage'!$B$11,'Calculs bonus malus'!$A$63)*'Calculs bonus malus'!AC70</f>
        <v>0</v>
      </c>
      <c r="AF70" s="7">
        <f>COUNTIF('Création Personnage'!$B$11,'Calculs bonus malus'!$A$63)*'Calculs bonus malus'!AE70</f>
        <v>0</v>
      </c>
      <c r="AH70" s="7">
        <f>COUNTIF('Création Personnage'!$B$11,'Calculs bonus malus'!$A$63)*'Calculs bonus malus'!AG70</f>
        <v>0</v>
      </c>
      <c r="AJ70" s="7">
        <f>COUNTIF('Création Personnage'!$B$11,'Calculs bonus malus'!$A$63)*'Calculs bonus malus'!AI70</f>
        <v>0</v>
      </c>
      <c r="AL70" s="7">
        <f>COUNTIF('Création Personnage'!$B$11,'Calculs bonus malus'!$A$63)*'Calculs bonus malus'!AK70</f>
        <v>0</v>
      </c>
      <c r="AN70" s="7">
        <f>COUNTIF('Création Personnage'!$B$11,'Calculs bonus malus'!$A$63)*'Calculs bonus malus'!AM70</f>
        <v>0</v>
      </c>
      <c r="AP70" s="7">
        <f>COUNTIF('Création Personnage'!$B$11,'Calculs bonus malus'!$A$63)*'Calculs bonus malus'!AO70</f>
        <v>0</v>
      </c>
      <c r="AR70" s="7">
        <f>COUNTIF('Création Personnage'!$B$11,'Calculs bonus malus'!$A$63)*'Calculs bonus malus'!AQ70</f>
        <v>0</v>
      </c>
      <c r="AT70" s="7">
        <f>COUNTIF('Création Personnage'!$B$11,'Calculs bonus malus'!$A$63)*'Calculs bonus malus'!AS70</f>
        <v>0</v>
      </c>
      <c r="AV70" s="7">
        <f>COUNTIF('Création Personnage'!$B$11,'Calculs bonus malus'!$A$63)*'Calculs bonus malus'!AU70</f>
        <v>0</v>
      </c>
      <c r="AX70" s="7">
        <f>COUNTIF('Création Personnage'!$B$11,'Calculs bonus malus'!$A$63)*'Calculs bonus malus'!AW70</f>
        <v>0</v>
      </c>
      <c r="AZ70" s="7">
        <f>COUNTIF('Création Personnage'!$B$11,'Calculs bonus malus'!$A$63)*'Calculs bonus malus'!AY70</f>
        <v>0</v>
      </c>
      <c r="BB70" s="7">
        <f>COUNTIF('Création Personnage'!$B$11,'Calculs bonus malus'!$A$63)*'Calculs bonus malus'!BA70</f>
        <v>0</v>
      </c>
      <c r="BD70" s="7">
        <f>COUNTIF('Création Personnage'!$B$11,'Calculs bonus malus'!$A$63)*'Calculs bonus malus'!BC70</f>
        <v>0</v>
      </c>
      <c r="BF70" s="7">
        <f>COUNTIF('Création Personnage'!$B$11,'Calculs bonus malus'!$A$63)*'Calculs bonus malus'!BE70</f>
        <v>0</v>
      </c>
      <c r="BH70" s="7">
        <f>COUNTIF('Création Personnage'!$B$11,'Calculs bonus malus'!$A$63)*'Calculs bonus malus'!BG70</f>
        <v>0</v>
      </c>
      <c r="BJ70" s="7">
        <f>COUNTIF('Création Personnage'!$B$11,'Calculs bonus malus'!$A$63)*'Calculs bonus malus'!BI70</f>
        <v>0</v>
      </c>
      <c r="BL70" s="7">
        <f>COUNTIF('Création Personnage'!$B$11,'Calculs bonus malus'!$A$63)*'Calculs bonus malus'!BK70</f>
        <v>0</v>
      </c>
      <c r="BN70" s="7">
        <f>COUNTIF('Création Personnage'!$B$11,'Calculs bonus malus'!$A$63)*'Calculs bonus malus'!BM70</f>
        <v>0</v>
      </c>
      <c r="BP70" s="7">
        <f>COUNTIF('Création Personnage'!$B$11,'Calculs bonus malus'!$A$63)*'Calculs bonus malus'!BO70</f>
        <v>0</v>
      </c>
      <c r="BR70" s="7">
        <f>COUNTIF('Création Personnage'!$B$11,'Calculs bonus malus'!$A$63)*'Calculs bonus malus'!BQ70</f>
        <v>0</v>
      </c>
      <c r="BT70" s="7">
        <f>COUNTIF('Création Personnage'!$B$11,'Calculs bonus malus'!$A$63)*'Calculs bonus malus'!BS70</f>
        <v>0</v>
      </c>
      <c r="BV70" s="7">
        <f>COUNTIF('Création Personnage'!$B$11,'Calculs bonus malus'!$A$63)*'Calculs bonus malus'!BU70</f>
        <v>0</v>
      </c>
      <c r="BX70" s="7">
        <f>COUNTIF('Création Personnage'!$B$11,'Calculs bonus malus'!$A$63)*'Calculs bonus malus'!BW70</f>
        <v>0</v>
      </c>
      <c r="BZ70" s="7">
        <f>COUNTIF('Création Personnage'!$B$11,'Calculs bonus malus'!$A$63)*'Calculs bonus malus'!BY70</f>
        <v>0</v>
      </c>
      <c r="CB70" s="7">
        <f>COUNTIF('Création Personnage'!$B$11,'Calculs bonus malus'!$A$63)*'Calculs bonus malus'!CA70</f>
        <v>0</v>
      </c>
      <c r="CD70" s="7">
        <f>COUNTIF('Création Personnage'!$B$11,'Calculs bonus malus'!$A$63)*'Calculs bonus malus'!CC70</f>
        <v>0</v>
      </c>
      <c r="CF70" s="7">
        <f>COUNTIF('Création Personnage'!$B$11,'Calculs bonus malus'!$A$63)*'Calculs bonus malus'!CE70</f>
        <v>0</v>
      </c>
      <c r="CH70" s="7">
        <f>COUNTIF('Création Personnage'!$B$11,'Calculs bonus malus'!$A$63)*'Calculs bonus malus'!CG70</f>
        <v>0</v>
      </c>
      <c r="CJ70" s="7">
        <f>COUNTIF('Création Personnage'!$B$11,'Calculs bonus malus'!$A$63)*'Calculs bonus malus'!CI70</f>
        <v>0</v>
      </c>
      <c r="CL70" s="7">
        <f>COUNTIF('Création Personnage'!$B$11,'Calculs bonus malus'!$A$63)*'Calculs bonus malus'!CK70</f>
        <v>0</v>
      </c>
      <c r="CN70" s="7">
        <f>COUNTIF('Création Personnage'!$B$11,'Calculs bonus malus'!$A$63)*'Calculs bonus malus'!CM70</f>
        <v>0</v>
      </c>
      <c r="CP70" s="7">
        <f>COUNTIF('Création Personnage'!$B$11,'Calculs bonus malus'!$A$63)*'Calculs bonus malus'!CO70</f>
        <v>0</v>
      </c>
      <c r="CR70" s="7">
        <f>COUNTIF('Création Personnage'!$B$11,'Calculs bonus malus'!$A$63)*'Calculs bonus malus'!CQ70</f>
        <v>0</v>
      </c>
      <c r="CT70" s="7">
        <f>COUNTIF('Création Personnage'!$B$11,'Calculs bonus malus'!$A$63)*'Calculs bonus malus'!CS70</f>
        <v>0</v>
      </c>
      <c r="CV70" s="7">
        <f>COUNTIF('Création Personnage'!$B$11,'Calculs bonus malus'!$A$63)*'Calculs bonus malus'!CU70</f>
        <v>0</v>
      </c>
      <c r="CX70" s="7">
        <f>COUNTIF('Création Personnage'!$B$11,'Calculs bonus malus'!$A$63)*'Calculs bonus malus'!CW70</f>
        <v>0</v>
      </c>
      <c r="CZ70" s="7">
        <f>COUNTIF('Création Personnage'!$B$11,'Calculs bonus malus'!$A$63)*'Calculs bonus malus'!CY70</f>
        <v>0</v>
      </c>
      <c r="DB70" s="7">
        <f>COUNTIF('Création Personnage'!$B$11,'Calculs bonus malus'!$A$63)*'Calculs bonus malus'!DA70</f>
        <v>0</v>
      </c>
      <c r="DD70" s="7">
        <f>COUNTIF('Création Personnage'!$B$11,'Calculs bonus malus'!$A$63)*'Calculs bonus malus'!DC70</f>
        <v>0</v>
      </c>
      <c r="DF70" s="7">
        <f>COUNTIF('Création Personnage'!$B$11,'Calculs bonus malus'!$A$63)*'Calculs bonus malus'!DE70</f>
        <v>0</v>
      </c>
      <c r="DH70" s="7">
        <f>COUNTIF('Création Personnage'!$B$11,'Calculs bonus malus'!$A$63)*'Calculs bonus malus'!DG70</f>
        <v>0</v>
      </c>
      <c r="DI70">
        <v>1</v>
      </c>
      <c r="DJ70" s="7">
        <f>COUNTIF('Création Personnage'!$B$11,'Calculs bonus malus'!$A$63)*'Calculs bonus malus'!DI70</f>
        <v>0</v>
      </c>
    </row>
    <row r="71" spans="1:114" x14ac:dyDescent="0.2">
      <c r="A71" s="257"/>
      <c r="B71" s="7" t="s">
        <v>541</v>
      </c>
      <c r="D71" s="7">
        <f>COUNTIF('Création Personnage'!$B$11,'Calculs bonus malus'!$A$63)*'Calculs bonus malus'!C71</f>
        <v>0</v>
      </c>
      <c r="F71" s="7">
        <f>COUNTIF('Création Personnage'!$B$11,'Calculs bonus malus'!$A$63)*'Calculs bonus malus'!E71</f>
        <v>0</v>
      </c>
      <c r="H71" s="7">
        <f>COUNTIF('Création Personnage'!$B$11,'Calculs bonus malus'!$A$63)*'Calculs bonus malus'!G71</f>
        <v>0</v>
      </c>
      <c r="J71" s="7">
        <f>COUNTIF('Création Personnage'!$B$11,'Calculs bonus malus'!$A$63)*'Calculs bonus malus'!I71</f>
        <v>0</v>
      </c>
      <c r="L71" s="7">
        <f>COUNTIF('Création Personnage'!$B$11,'Calculs bonus malus'!$A$63)*'Calculs bonus malus'!K71</f>
        <v>0</v>
      </c>
      <c r="N71" s="7">
        <f>COUNTIF('Création Personnage'!$B$11,'Calculs bonus malus'!$A$63)*'Calculs bonus malus'!M71</f>
        <v>0</v>
      </c>
      <c r="P71" s="7">
        <f>COUNTIF('Création Personnage'!$B$11,'Calculs bonus malus'!$A$63)*'Calculs bonus malus'!O71</f>
        <v>0</v>
      </c>
      <c r="R71" s="7">
        <f>COUNTIF('Création Personnage'!$B$11,'Calculs bonus malus'!$A$63)*'Calculs bonus malus'!Q71</f>
        <v>0</v>
      </c>
      <c r="T71" s="7">
        <f>COUNTIF('Création Personnage'!$B$11,'Calculs bonus malus'!$A$63)*'Calculs bonus malus'!S71</f>
        <v>0</v>
      </c>
      <c r="U71">
        <v>0</v>
      </c>
      <c r="V71" s="7">
        <f>COUNTIF('Création Personnage'!$B$11,'Calculs bonus malus'!$A$63)*'Calculs bonus malus'!U71</f>
        <v>0</v>
      </c>
      <c r="X71" s="7">
        <f>COUNTIF('Création Personnage'!$B$11,'Calculs bonus malus'!$A$63)*'Calculs bonus malus'!W71</f>
        <v>0</v>
      </c>
      <c r="Z71" s="7">
        <f>COUNTIF('Création Personnage'!$B$11,'Calculs bonus malus'!$A$63)*'Calculs bonus malus'!Y71</f>
        <v>0</v>
      </c>
      <c r="AB71" s="7">
        <f>COUNTIF('Création Personnage'!$B$11,'Calculs bonus malus'!$A$63)*'Calculs bonus malus'!AA71</f>
        <v>0</v>
      </c>
      <c r="AD71" s="7">
        <f>COUNTIF('Création Personnage'!$B$11,'Calculs bonus malus'!$A$63)*'Calculs bonus malus'!AC71</f>
        <v>0</v>
      </c>
      <c r="AF71" s="7">
        <f>COUNTIF('Création Personnage'!$B$11,'Calculs bonus malus'!$A$63)*'Calculs bonus malus'!AE71</f>
        <v>0</v>
      </c>
      <c r="AH71" s="7">
        <f>COUNTIF('Création Personnage'!$B$11,'Calculs bonus malus'!$A$63)*'Calculs bonus malus'!AG71</f>
        <v>0</v>
      </c>
      <c r="AJ71" s="7">
        <f>COUNTIF('Création Personnage'!$B$11,'Calculs bonus malus'!$A$63)*'Calculs bonus malus'!AI71</f>
        <v>0</v>
      </c>
      <c r="AL71" s="7">
        <f>COUNTIF('Création Personnage'!$B$11,'Calculs bonus malus'!$A$63)*'Calculs bonus malus'!AK71</f>
        <v>0</v>
      </c>
      <c r="AN71" s="7">
        <f>COUNTIF('Création Personnage'!$B$11,'Calculs bonus malus'!$A$63)*'Calculs bonus malus'!AM71</f>
        <v>0</v>
      </c>
      <c r="AP71" s="7">
        <f>COUNTIF('Création Personnage'!$B$11,'Calculs bonus malus'!$A$63)*'Calculs bonus malus'!AO71</f>
        <v>0</v>
      </c>
      <c r="AR71" s="7">
        <f>COUNTIF('Création Personnage'!$B$11,'Calculs bonus malus'!$A$63)*'Calculs bonus malus'!AQ71</f>
        <v>0</v>
      </c>
      <c r="AT71" s="7">
        <f>COUNTIF('Création Personnage'!$B$11,'Calculs bonus malus'!$A$63)*'Calculs bonus malus'!AS71</f>
        <v>0</v>
      </c>
      <c r="AV71" s="7">
        <f>COUNTIF('Création Personnage'!$B$11,'Calculs bonus malus'!$A$63)*'Calculs bonus malus'!AU71</f>
        <v>0</v>
      </c>
      <c r="AX71" s="7">
        <f>COUNTIF('Création Personnage'!$B$11,'Calculs bonus malus'!$A$63)*'Calculs bonus malus'!AW71</f>
        <v>0</v>
      </c>
      <c r="AZ71" s="7">
        <f>COUNTIF('Création Personnage'!$B$11,'Calculs bonus malus'!$A$63)*'Calculs bonus malus'!AY71</f>
        <v>0</v>
      </c>
      <c r="BB71" s="7">
        <f>COUNTIF('Création Personnage'!$B$11,'Calculs bonus malus'!$A$63)*'Calculs bonus malus'!BA71</f>
        <v>0</v>
      </c>
      <c r="BD71" s="7">
        <f>COUNTIF('Création Personnage'!$B$11,'Calculs bonus malus'!$A$63)*'Calculs bonus malus'!BC71</f>
        <v>0</v>
      </c>
      <c r="BF71" s="7">
        <f>COUNTIF('Création Personnage'!$B$11,'Calculs bonus malus'!$A$63)*'Calculs bonus malus'!BE71</f>
        <v>0</v>
      </c>
      <c r="BH71" s="7">
        <f>COUNTIF('Création Personnage'!$B$11,'Calculs bonus malus'!$A$63)*'Calculs bonus malus'!BG71</f>
        <v>0</v>
      </c>
      <c r="BJ71" s="7">
        <f>COUNTIF('Création Personnage'!$B$11,'Calculs bonus malus'!$A$63)*'Calculs bonus malus'!BI71</f>
        <v>0</v>
      </c>
      <c r="BL71" s="7">
        <f>COUNTIF('Création Personnage'!$B$11,'Calculs bonus malus'!$A$63)*'Calculs bonus malus'!BK71</f>
        <v>0</v>
      </c>
      <c r="BN71" s="7">
        <f>COUNTIF('Création Personnage'!$B$11,'Calculs bonus malus'!$A$63)*'Calculs bonus malus'!BM71</f>
        <v>0</v>
      </c>
      <c r="BP71" s="7">
        <f>COUNTIF('Création Personnage'!$B$11,'Calculs bonus malus'!$A$63)*'Calculs bonus malus'!BO71</f>
        <v>0</v>
      </c>
      <c r="BR71" s="7">
        <f>COUNTIF('Création Personnage'!$B$11,'Calculs bonus malus'!$A$63)*'Calculs bonus malus'!BQ71</f>
        <v>0</v>
      </c>
      <c r="BT71" s="7">
        <f>COUNTIF('Création Personnage'!$B$11,'Calculs bonus malus'!$A$63)*'Calculs bonus malus'!BS71</f>
        <v>0</v>
      </c>
      <c r="BV71" s="7">
        <f>COUNTIF('Création Personnage'!$B$11,'Calculs bonus malus'!$A$63)*'Calculs bonus malus'!BU71</f>
        <v>0</v>
      </c>
      <c r="BX71" s="7">
        <f>COUNTIF('Création Personnage'!$B$11,'Calculs bonus malus'!$A$63)*'Calculs bonus malus'!BW71</f>
        <v>0</v>
      </c>
      <c r="BZ71" s="7">
        <f>COUNTIF('Création Personnage'!$B$11,'Calculs bonus malus'!$A$63)*'Calculs bonus malus'!BY71</f>
        <v>0</v>
      </c>
      <c r="CB71" s="7">
        <f>COUNTIF('Création Personnage'!$B$11,'Calculs bonus malus'!$A$63)*'Calculs bonus malus'!CA71</f>
        <v>0</v>
      </c>
      <c r="CD71" s="7">
        <f>COUNTIF('Création Personnage'!$B$11,'Calculs bonus malus'!$A$63)*'Calculs bonus malus'!CC71</f>
        <v>0</v>
      </c>
      <c r="CF71" s="7">
        <f>COUNTIF('Création Personnage'!$B$11,'Calculs bonus malus'!$A$63)*'Calculs bonus malus'!CE71</f>
        <v>0</v>
      </c>
      <c r="CH71" s="7">
        <f>COUNTIF('Création Personnage'!$B$11,'Calculs bonus malus'!$A$63)*'Calculs bonus malus'!CG71</f>
        <v>0</v>
      </c>
      <c r="CJ71" s="7">
        <f>COUNTIF('Création Personnage'!$B$11,'Calculs bonus malus'!$A$63)*'Calculs bonus malus'!CI71</f>
        <v>0</v>
      </c>
      <c r="CL71" s="7">
        <f>COUNTIF('Création Personnage'!$B$11,'Calculs bonus malus'!$A$63)*'Calculs bonus malus'!CK71</f>
        <v>0</v>
      </c>
      <c r="CN71" s="7">
        <f>COUNTIF('Création Personnage'!$B$11,'Calculs bonus malus'!$A$63)*'Calculs bonus malus'!CM71</f>
        <v>0</v>
      </c>
      <c r="CP71" s="7">
        <f>COUNTIF('Création Personnage'!$B$11,'Calculs bonus malus'!$A$63)*'Calculs bonus malus'!CO71</f>
        <v>0</v>
      </c>
      <c r="CR71" s="7">
        <f>COUNTIF('Création Personnage'!$B$11,'Calculs bonus malus'!$A$63)*'Calculs bonus malus'!CQ71</f>
        <v>0</v>
      </c>
      <c r="CT71" s="7">
        <f>COUNTIF('Création Personnage'!$B$11,'Calculs bonus malus'!$A$63)*'Calculs bonus malus'!CS71</f>
        <v>0</v>
      </c>
      <c r="CV71" s="7">
        <f>COUNTIF('Création Personnage'!$B$11,'Calculs bonus malus'!$A$63)*'Calculs bonus malus'!CU71</f>
        <v>0</v>
      </c>
      <c r="CW71">
        <v>1</v>
      </c>
      <c r="CX71" s="7">
        <f>COUNTIF('Création Personnage'!$B$11,'Calculs bonus malus'!$A$63)*'Calculs bonus malus'!CW71</f>
        <v>0</v>
      </c>
      <c r="CZ71" s="7">
        <f>COUNTIF('Création Personnage'!$B$11,'Calculs bonus malus'!$A$63)*'Calculs bonus malus'!CY71</f>
        <v>0</v>
      </c>
      <c r="DB71" s="7">
        <f>COUNTIF('Création Personnage'!$B$11,'Calculs bonus malus'!$A$63)*'Calculs bonus malus'!DA71</f>
        <v>0</v>
      </c>
      <c r="DD71" s="7">
        <f>COUNTIF('Création Personnage'!$B$11,'Calculs bonus malus'!$A$63)*'Calculs bonus malus'!DC71</f>
        <v>0</v>
      </c>
      <c r="DF71" s="7">
        <f>COUNTIF('Création Personnage'!$B$11,'Calculs bonus malus'!$A$63)*'Calculs bonus malus'!DE71</f>
        <v>0</v>
      </c>
      <c r="DH71" s="7">
        <f>COUNTIF('Création Personnage'!$B$11,'Calculs bonus malus'!$A$63)*'Calculs bonus malus'!DG71</f>
        <v>0</v>
      </c>
      <c r="DJ71" s="7">
        <f>COUNTIF('Création Personnage'!$B$11,'Calculs bonus malus'!$A$63)*'Calculs bonus malus'!DI71</f>
        <v>0</v>
      </c>
    </row>
    <row r="72" spans="1:114" x14ac:dyDescent="0.2">
      <c r="A72" s="257" t="str">
        <f>Params!A152</f>
        <v>Seductor</v>
      </c>
      <c r="B72" s="7" t="s">
        <v>164</v>
      </c>
      <c r="D72" s="7">
        <f>COUNTIF('Création Personnage'!$B$11,'Calculs bonus malus'!$A$72)*'Calculs bonus malus'!C72</f>
        <v>0</v>
      </c>
      <c r="F72" s="7">
        <f>COUNTIF('Création Personnage'!$B$11,'Calculs bonus malus'!$A$72)*'Calculs bonus malus'!E72</f>
        <v>0</v>
      </c>
      <c r="H72" s="7">
        <f>COUNTIF('Création Personnage'!$B$11,'Calculs bonus malus'!$A$72)*'Calculs bonus malus'!G72</f>
        <v>0</v>
      </c>
      <c r="J72" s="7">
        <f>COUNTIF('Création Personnage'!$B$11,'Calculs bonus malus'!$A$72)*'Calculs bonus malus'!I72</f>
        <v>0</v>
      </c>
      <c r="L72" s="7">
        <f>COUNTIF('Création Personnage'!$B$11,'Calculs bonus malus'!$A$72)*'Calculs bonus malus'!K72</f>
        <v>0</v>
      </c>
      <c r="N72" s="7">
        <f>COUNTIF('Création Personnage'!$B$11,'Calculs bonus malus'!$A$72)*'Calculs bonus malus'!M72</f>
        <v>0</v>
      </c>
      <c r="P72" s="7">
        <f>COUNTIF('Création Personnage'!$B$11,'Calculs bonus malus'!$A$72)*'Calculs bonus malus'!O72</f>
        <v>0</v>
      </c>
      <c r="R72" s="7">
        <f>COUNTIF('Création Personnage'!$B$11,'Calculs bonus malus'!$A$72)*'Calculs bonus malus'!Q72</f>
        <v>0</v>
      </c>
      <c r="T72" s="7">
        <f>COUNTIF('Création Personnage'!$B$11,'Calculs bonus malus'!$A$72)*'Calculs bonus malus'!S72</f>
        <v>0</v>
      </c>
      <c r="V72" s="7">
        <f>COUNTIF('Création Personnage'!$B$11,'Calculs bonus malus'!$A$72)*'Calculs bonus malus'!U72</f>
        <v>0</v>
      </c>
      <c r="X72" s="7">
        <f>COUNTIF('Création Personnage'!$B$11,'Calculs bonus malus'!$A$72)*'Calculs bonus malus'!W72</f>
        <v>0</v>
      </c>
      <c r="Z72" s="7">
        <f>COUNTIF('Création Personnage'!$B$11,'Calculs bonus malus'!$A$72)*'Calculs bonus malus'!Y72</f>
        <v>0</v>
      </c>
      <c r="AB72" s="7">
        <f>COUNTIF('Création Personnage'!$B$11,'Calculs bonus malus'!$A$72)*'Calculs bonus malus'!AA72</f>
        <v>0</v>
      </c>
      <c r="AD72" s="7">
        <f>COUNTIF('Création Personnage'!$B$11,'Calculs bonus malus'!$A$72)*'Calculs bonus malus'!AC72</f>
        <v>0</v>
      </c>
      <c r="AF72" s="7">
        <f>COUNTIF('Création Personnage'!$B$11,'Calculs bonus malus'!$A$72)*'Calculs bonus malus'!AE72</f>
        <v>0</v>
      </c>
      <c r="AH72" s="7">
        <f>COUNTIF('Création Personnage'!$B$11,'Calculs bonus malus'!$A$72)*'Calculs bonus malus'!AG72</f>
        <v>0</v>
      </c>
      <c r="AJ72" s="7">
        <f>COUNTIF('Création Personnage'!$B$11,'Calculs bonus malus'!$A$72)*'Calculs bonus malus'!AI72</f>
        <v>0</v>
      </c>
      <c r="AL72" s="7">
        <f>COUNTIF('Création Personnage'!$B$11,'Calculs bonus malus'!$A$72)*'Calculs bonus malus'!AK72</f>
        <v>0</v>
      </c>
      <c r="AN72" s="7">
        <f>COUNTIF('Création Personnage'!$B$11,'Calculs bonus malus'!$A$72)*'Calculs bonus malus'!AM72</f>
        <v>0</v>
      </c>
      <c r="AP72" s="7">
        <f>COUNTIF('Création Personnage'!$B$11,'Calculs bonus malus'!$A$72)*'Calculs bonus malus'!AO72</f>
        <v>0</v>
      </c>
      <c r="AR72" s="7">
        <f>COUNTIF('Création Personnage'!$B$11,'Calculs bonus malus'!$A$72)*'Calculs bonus malus'!AQ72</f>
        <v>0</v>
      </c>
      <c r="AT72" s="7">
        <f>COUNTIF('Création Personnage'!$B$11,'Calculs bonus malus'!$A$72)*'Calculs bonus malus'!AS72</f>
        <v>0</v>
      </c>
      <c r="AV72" s="7">
        <f>COUNTIF('Création Personnage'!$B$11,'Calculs bonus malus'!$A$72)*'Calculs bonus malus'!AU72</f>
        <v>0</v>
      </c>
      <c r="AX72" s="7">
        <f>COUNTIF('Création Personnage'!$B$11,'Calculs bonus malus'!$A$72)*'Calculs bonus malus'!AW72</f>
        <v>0</v>
      </c>
      <c r="AZ72" s="7">
        <f>COUNTIF('Création Personnage'!$B$11,'Calculs bonus malus'!$A$72)*'Calculs bonus malus'!AY72</f>
        <v>0</v>
      </c>
      <c r="BB72" s="7">
        <f>COUNTIF('Création Personnage'!$B$11,'Calculs bonus malus'!$A$72)*'Calculs bonus malus'!BA72</f>
        <v>0</v>
      </c>
      <c r="BD72" s="7">
        <f>COUNTIF('Création Personnage'!$B$11,'Calculs bonus malus'!$A$72)*'Calculs bonus malus'!BC72</f>
        <v>0</v>
      </c>
      <c r="BF72" s="7">
        <f>COUNTIF('Création Personnage'!$B$11,'Calculs bonus malus'!$A$72)*'Calculs bonus malus'!BE72</f>
        <v>0</v>
      </c>
      <c r="BH72" s="7">
        <f>COUNTIF('Création Personnage'!$B$11,'Calculs bonus malus'!$A$72)*'Calculs bonus malus'!BG72</f>
        <v>0</v>
      </c>
      <c r="BJ72" s="7">
        <f>COUNTIF('Création Personnage'!$B$11,'Calculs bonus malus'!$A$72)*'Calculs bonus malus'!BI72</f>
        <v>0</v>
      </c>
      <c r="BL72" s="7">
        <f>COUNTIF('Création Personnage'!$B$11,'Calculs bonus malus'!$A$72)*'Calculs bonus malus'!BK72</f>
        <v>0</v>
      </c>
      <c r="BN72" s="7">
        <f>COUNTIF('Création Personnage'!$B$11,'Calculs bonus malus'!$A$72)*'Calculs bonus malus'!BM72</f>
        <v>0</v>
      </c>
      <c r="BP72" s="7">
        <f>COUNTIF('Création Personnage'!$B$11,'Calculs bonus malus'!$A$72)*'Calculs bonus malus'!BO72</f>
        <v>0</v>
      </c>
      <c r="BR72" s="7">
        <f>COUNTIF('Création Personnage'!$B$11,'Calculs bonus malus'!$A$72)*'Calculs bonus malus'!BQ72</f>
        <v>0</v>
      </c>
      <c r="BT72" s="7">
        <f>COUNTIF('Création Personnage'!$B$11,'Calculs bonus malus'!$A$72)*'Calculs bonus malus'!BS72</f>
        <v>0</v>
      </c>
      <c r="BV72" s="7">
        <f>COUNTIF('Création Personnage'!$B$11,'Calculs bonus malus'!$A$72)*'Calculs bonus malus'!BU72</f>
        <v>0</v>
      </c>
      <c r="BX72" s="7">
        <f>COUNTIF('Création Personnage'!$B$11,'Calculs bonus malus'!$A$72)*'Calculs bonus malus'!BW72</f>
        <v>0</v>
      </c>
      <c r="BZ72" s="7">
        <f>COUNTIF('Création Personnage'!$B$11,'Calculs bonus malus'!$A$72)*'Calculs bonus malus'!BY72</f>
        <v>0</v>
      </c>
      <c r="CB72" s="7">
        <f>COUNTIF('Création Personnage'!$B$11,'Calculs bonus malus'!$A$72)*'Calculs bonus malus'!CA72</f>
        <v>0</v>
      </c>
      <c r="CC72">
        <v>1</v>
      </c>
      <c r="CD72" s="7">
        <f>COUNTIF('Création Personnage'!$B$11,'Calculs bonus malus'!$A$72)*'Calculs bonus malus'!CC72</f>
        <v>0</v>
      </c>
      <c r="CF72" s="7">
        <f>COUNTIF('Création Personnage'!$B$11,'Calculs bonus malus'!$A$72)*'Calculs bonus malus'!CE72</f>
        <v>0</v>
      </c>
      <c r="CH72" s="7">
        <f>COUNTIF('Création Personnage'!$B$11,'Calculs bonus malus'!$A$72)*'Calculs bonus malus'!CG72</f>
        <v>0</v>
      </c>
      <c r="CJ72" s="7">
        <f>COUNTIF('Création Personnage'!$B$11,'Calculs bonus malus'!$A$72)*'Calculs bonus malus'!CI72</f>
        <v>0</v>
      </c>
      <c r="CL72" s="7">
        <f>COUNTIF('Création Personnage'!$B$11,'Calculs bonus malus'!$A$72)*'Calculs bonus malus'!CK72</f>
        <v>0</v>
      </c>
      <c r="CN72" s="7">
        <f>COUNTIF('Création Personnage'!$B$11,'Calculs bonus malus'!$A$72)*'Calculs bonus malus'!CM72</f>
        <v>0</v>
      </c>
      <c r="CP72" s="7">
        <f>COUNTIF('Création Personnage'!$B$11,'Calculs bonus malus'!$A$72)*'Calculs bonus malus'!CO72</f>
        <v>0</v>
      </c>
      <c r="CR72" s="7">
        <f>COUNTIF('Création Personnage'!$B$11,'Calculs bonus malus'!$A$72)*'Calculs bonus malus'!CQ72</f>
        <v>0</v>
      </c>
      <c r="CT72" s="7">
        <f>COUNTIF('Création Personnage'!$B$11,'Calculs bonus malus'!$A$72)*'Calculs bonus malus'!CS72</f>
        <v>0</v>
      </c>
      <c r="CV72" s="7">
        <f>COUNTIF('Création Personnage'!$B$11,'Calculs bonus malus'!$A$72)*'Calculs bonus malus'!CU72</f>
        <v>0</v>
      </c>
      <c r="CX72" s="7">
        <f>COUNTIF('Création Personnage'!$B$11,'Calculs bonus malus'!$A$72)*'Calculs bonus malus'!CW72</f>
        <v>0</v>
      </c>
      <c r="CZ72" s="7">
        <f>COUNTIF('Création Personnage'!$B$11,'Calculs bonus malus'!$A$72)*'Calculs bonus malus'!CY72</f>
        <v>0</v>
      </c>
      <c r="DB72" s="7">
        <f>COUNTIF('Création Personnage'!$B$11,'Calculs bonus malus'!$A$72)*'Calculs bonus malus'!DA72</f>
        <v>0</v>
      </c>
      <c r="DD72" s="7">
        <f>COUNTIF('Création Personnage'!$B$11,'Calculs bonus malus'!$A$72)*'Calculs bonus malus'!DC72</f>
        <v>0</v>
      </c>
      <c r="DF72" s="7">
        <f>COUNTIF('Création Personnage'!$B$11,'Calculs bonus malus'!$A$72)*'Calculs bonus malus'!DE72</f>
        <v>0</v>
      </c>
      <c r="DH72" s="7">
        <f>COUNTIF('Création Personnage'!$B$11,'Calculs bonus malus'!$A$72)*'Calculs bonus malus'!DG72</f>
        <v>0</v>
      </c>
      <c r="DJ72" s="7">
        <f>COUNTIF('Création Personnage'!$B$11,'Calculs bonus malus'!$A$72)*'Calculs bonus malus'!DI72</f>
        <v>0</v>
      </c>
    </row>
    <row r="73" spans="1:114" x14ac:dyDescent="0.2">
      <c r="A73" s="257"/>
      <c r="B73" t="s">
        <v>173</v>
      </c>
      <c r="D73" s="7">
        <f>COUNTIF('Création Personnage'!$B$11,'Calculs bonus malus'!$A$72)*'Calculs bonus malus'!C73</f>
        <v>0</v>
      </c>
      <c r="F73" s="7">
        <f>COUNTIF('Création Personnage'!$B$11,'Calculs bonus malus'!$A$72)*'Calculs bonus malus'!E73</f>
        <v>0</v>
      </c>
      <c r="H73" s="7">
        <f>COUNTIF('Création Personnage'!$B$11,'Calculs bonus malus'!$A$72)*'Calculs bonus malus'!G73</f>
        <v>0</v>
      </c>
      <c r="J73" s="7">
        <f>COUNTIF('Création Personnage'!$B$11,'Calculs bonus malus'!$A$72)*'Calculs bonus malus'!I73</f>
        <v>0</v>
      </c>
      <c r="L73" s="7">
        <f>COUNTIF('Création Personnage'!$B$11,'Calculs bonus malus'!$A$72)*'Calculs bonus malus'!K73</f>
        <v>0</v>
      </c>
      <c r="N73" s="7">
        <f>COUNTIF('Création Personnage'!$B$11,'Calculs bonus malus'!$A$72)*'Calculs bonus malus'!M73</f>
        <v>0</v>
      </c>
      <c r="P73" s="7">
        <f>COUNTIF('Création Personnage'!$B$11,'Calculs bonus malus'!$A$72)*'Calculs bonus malus'!O73</f>
        <v>0</v>
      </c>
      <c r="R73" s="7">
        <f>COUNTIF('Création Personnage'!$B$11,'Calculs bonus malus'!$A$72)*'Calculs bonus malus'!Q73</f>
        <v>0</v>
      </c>
      <c r="T73" s="7">
        <f>COUNTIF('Création Personnage'!$B$11,'Calculs bonus malus'!$A$72)*'Calculs bonus malus'!S73</f>
        <v>0</v>
      </c>
      <c r="V73" s="7">
        <f>COUNTIF('Création Personnage'!$B$11,'Calculs bonus malus'!$A$72)*'Calculs bonus malus'!U73</f>
        <v>0</v>
      </c>
      <c r="X73" s="7">
        <f>COUNTIF('Création Personnage'!$B$11,'Calculs bonus malus'!$A$72)*'Calculs bonus malus'!W73</f>
        <v>0</v>
      </c>
      <c r="Z73" s="7">
        <f>COUNTIF('Création Personnage'!$B$11,'Calculs bonus malus'!$A$72)*'Calculs bonus malus'!Y73</f>
        <v>0</v>
      </c>
      <c r="AB73" s="7">
        <f>COUNTIF('Création Personnage'!$B$11,'Calculs bonus malus'!$A$72)*'Calculs bonus malus'!AA73</f>
        <v>0</v>
      </c>
      <c r="AD73" s="7">
        <f>COUNTIF('Création Personnage'!$B$11,'Calculs bonus malus'!$A$72)*'Calculs bonus malus'!AC73</f>
        <v>0</v>
      </c>
      <c r="AF73" s="7">
        <f>COUNTIF('Création Personnage'!$B$11,'Calculs bonus malus'!$A$72)*'Calculs bonus malus'!AE73</f>
        <v>0</v>
      </c>
      <c r="AH73" s="7">
        <f>COUNTIF('Création Personnage'!$B$11,'Calculs bonus malus'!$A$72)*'Calculs bonus malus'!AG73</f>
        <v>0</v>
      </c>
      <c r="AJ73" s="7">
        <f>COUNTIF('Création Personnage'!$B$11,'Calculs bonus malus'!$A$72)*'Calculs bonus malus'!AI73</f>
        <v>0</v>
      </c>
      <c r="AL73" s="7">
        <f>COUNTIF('Création Personnage'!$B$11,'Calculs bonus malus'!$A$72)*'Calculs bonus malus'!AK73</f>
        <v>0</v>
      </c>
      <c r="AN73" s="7">
        <f>COUNTIF('Création Personnage'!$B$11,'Calculs bonus malus'!$A$72)*'Calculs bonus malus'!AM73</f>
        <v>0</v>
      </c>
      <c r="AP73" s="7">
        <f>COUNTIF('Création Personnage'!$B$11,'Calculs bonus malus'!$A$72)*'Calculs bonus malus'!AO73</f>
        <v>0</v>
      </c>
      <c r="AR73" s="7">
        <f>COUNTIF('Création Personnage'!$B$11,'Calculs bonus malus'!$A$72)*'Calculs bonus malus'!AQ73</f>
        <v>0</v>
      </c>
      <c r="AT73" s="7">
        <f>COUNTIF('Création Personnage'!$B$11,'Calculs bonus malus'!$A$72)*'Calculs bonus malus'!AS73</f>
        <v>0</v>
      </c>
      <c r="AV73" s="7">
        <f>COUNTIF('Création Personnage'!$B$11,'Calculs bonus malus'!$A$72)*'Calculs bonus malus'!AU73</f>
        <v>0</v>
      </c>
      <c r="AX73" s="7">
        <f>COUNTIF('Création Personnage'!$B$11,'Calculs bonus malus'!$A$72)*'Calculs bonus malus'!AW73</f>
        <v>0</v>
      </c>
      <c r="AZ73" s="7">
        <f>COUNTIF('Création Personnage'!$B$11,'Calculs bonus malus'!$A$72)*'Calculs bonus malus'!AY73</f>
        <v>0</v>
      </c>
      <c r="BB73" s="7">
        <f>COUNTIF('Création Personnage'!$B$11,'Calculs bonus malus'!$A$72)*'Calculs bonus malus'!BA73</f>
        <v>0</v>
      </c>
      <c r="BD73" s="7">
        <f>COUNTIF('Création Personnage'!$B$11,'Calculs bonus malus'!$A$72)*'Calculs bonus malus'!BC73</f>
        <v>0</v>
      </c>
      <c r="BF73" s="7">
        <f>COUNTIF('Création Personnage'!$B$11,'Calculs bonus malus'!$A$72)*'Calculs bonus malus'!BE73</f>
        <v>0</v>
      </c>
      <c r="BH73" s="7">
        <f>COUNTIF('Création Personnage'!$B$11,'Calculs bonus malus'!$A$72)*'Calculs bonus malus'!BG73</f>
        <v>0</v>
      </c>
      <c r="BJ73" s="7">
        <f>COUNTIF('Création Personnage'!$B$11,'Calculs bonus malus'!$A$72)*'Calculs bonus malus'!BI73</f>
        <v>0</v>
      </c>
      <c r="BL73" s="7">
        <f>COUNTIF('Création Personnage'!$B$11,'Calculs bonus malus'!$A$72)*'Calculs bonus malus'!BK73</f>
        <v>0</v>
      </c>
      <c r="BN73" s="7">
        <f>COUNTIF('Création Personnage'!$B$11,'Calculs bonus malus'!$A$72)*'Calculs bonus malus'!BM73</f>
        <v>0</v>
      </c>
      <c r="BP73" s="7">
        <f>COUNTIF('Création Personnage'!$B$11,'Calculs bonus malus'!$A$72)*'Calculs bonus malus'!BO73</f>
        <v>0</v>
      </c>
      <c r="BR73" s="7">
        <f>COUNTIF('Création Personnage'!$B$11,'Calculs bonus malus'!$A$72)*'Calculs bonus malus'!BQ73</f>
        <v>0</v>
      </c>
      <c r="BT73" s="7">
        <f>COUNTIF('Création Personnage'!$B$11,'Calculs bonus malus'!$A$72)*'Calculs bonus malus'!BS73</f>
        <v>0</v>
      </c>
      <c r="BV73" s="7">
        <f>COUNTIF('Création Personnage'!$B$11,'Calculs bonus malus'!$A$72)*'Calculs bonus malus'!BU73</f>
        <v>0</v>
      </c>
      <c r="BX73" s="7">
        <f>COUNTIF('Création Personnage'!$B$11,'Calculs bonus malus'!$A$72)*'Calculs bonus malus'!BW73</f>
        <v>0</v>
      </c>
      <c r="BZ73" s="7">
        <f>COUNTIF('Création Personnage'!$B$11,'Calculs bonus malus'!$A$72)*'Calculs bonus malus'!BY73</f>
        <v>0</v>
      </c>
      <c r="CB73" s="7">
        <f>COUNTIF('Création Personnage'!$B$11,'Calculs bonus malus'!$A$72)*'Calculs bonus malus'!CA73</f>
        <v>0</v>
      </c>
      <c r="CD73" s="7">
        <f>COUNTIF('Création Personnage'!$B$11,'Calculs bonus malus'!$A$72)*'Calculs bonus malus'!CC73</f>
        <v>0</v>
      </c>
      <c r="CF73" s="7">
        <f>COUNTIF('Création Personnage'!$B$11,'Calculs bonus malus'!$A$72)*'Calculs bonus malus'!CE73</f>
        <v>0</v>
      </c>
      <c r="CH73" s="7">
        <f>COUNTIF('Création Personnage'!$B$11,'Calculs bonus malus'!$A$72)*'Calculs bonus malus'!CG73</f>
        <v>0</v>
      </c>
      <c r="CJ73" s="7">
        <f>COUNTIF('Création Personnage'!$B$11,'Calculs bonus malus'!$A$72)*'Calculs bonus malus'!CI73</f>
        <v>0</v>
      </c>
      <c r="CL73" s="7">
        <f>COUNTIF('Création Personnage'!$B$11,'Calculs bonus malus'!$A$72)*'Calculs bonus malus'!CK73</f>
        <v>0</v>
      </c>
      <c r="CN73" s="7">
        <f>COUNTIF('Création Personnage'!$B$11,'Calculs bonus malus'!$A$72)*'Calculs bonus malus'!CM73</f>
        <v>0</v>
      </c>
      <c r="CP73" s="7">
        <f>COUNTIF('Création Personnage'!$B$11,'Calculs bonus malus'!$A$72)*'Calculs bonus malus'!CO73</f>
        <v>0</v>
      </c>
      <c r="CR73" s="7">
        <f>COUNTIF('Création Personnage'!$B$11,'Calculs bonus malus'!$A$72)*'Calculs bonus malus'!CQ73</f>
        <v>0</v>
      </c>
      <c r="CT73" s="7">
        <f>COUNTIF('Création Personnage'!$B$11,'Calculs bonus malus'!$A$72)*'Calculs bonus malus'!CS73</f>
        <v>0</v>
      </c>
      <c r="CU73">
        <v>1</v>
      </c>
      <c r="CV73" s="7">
        <f>COUNTIF('Création Personnage'!$B$11,'Calculs bonus malus'!$A$72)*'Calculs bonus malus'!CU73</f>
        <v>0</v>
      </c>
      <c r="CX73" s="7">
        <f>COUNTIF('Création Personnage'!$B$11,'Calculs bonus malus'!$A$72)*'Calculs bonus malus'!CW73</f>
        <v>0</v>
      </c>
      <c r="CZ73" s="7">
        <f>COUNTIF('Création Personnage'!$B$11,'Calculs bonus malus'!$A$72)*'Calculs bonus malus'!CY73</f>
        <v>0</v>
      </c>
      <c r="DB73" s="7">
        <f>COUNTIF('Création Personnage'!$B$11,'Calculs bonus malus'!$A$72)*'Calculs bonus malus'!DA73</f>
        <v>0</v>
      </c>
      <c r="DD73" s="7">
        <f>COUNTIF('Création Personnage'!$B$11,'Calculs bonus malus'!$A$72)*'Calculs bonus malus'!DC73</f>
        <v>0</v>
      </c>
      <c r="DF73" s="7">
        <f>COUNTIF('Création Personnage'!$B$11,'Calculs bonus malus'!$A$72)*'Calculs bonus malus'!DE73</f>
        <v>0</v>
      </c>
      <c r="DH73" s="7">
        <f>COUNTIF('Création Personnage'!$B$11,'Calculs bonus malus'!$A$72)*'Calculs bonus malus'!DG73</f>
        <v>0</v>
      </c>
      <c r="DJ73" s="7">
        <f>COUNTIF('Création Personnage'!$B$11,'Calculs bonus malus'!$A$72)*'Calculs bonus malus'!DI73</f>
        <v>0</v>
      </c>
    </row>
    <row r="74" spans="1:114" x14ac:dyDescent="0.2">
      <c r="A74" s="257"/>
      <c r="B74" s="7" t="s">
        <v>145</v>
      </c>
      <c r="D74" s="7">
        <f>COUNTIF('Création Personnage'!$B$11,'Calculs bonus malus'!$A$72)*'Calculs bonus malus'!C74</f>
        <v>0</v>
      </c>
      <c r="F74" s="7">
        <f>COUNTIF('Création Personnage'!$B$11,'Calculs bonus malus'!$A$72)*'Calculs bonus malus'!E74</f>
        <v>0</v>
      </c>
      <c r="H74" s="7">
        <f>COUNTIF('Création Personnage'!$B$11,'Calculs bonus malus'!$A$72)*'Calculs bonus malus'!G74</f>
        <v>0</v>
      </c>
      <c r="J74" s="7">
        <f>COUNTIF('Création Personnage'!$B$11,'Calculs bonus malus'!$A$72)*'Calculs bonus malus'!I74</f>
        <v>0</v>
      </c>
      <c r="L74" s="7">
        <f>COUNTIF('Création Personnage'!$B$11,'Calculs bonus malus'!$A$72)*'Calculs bonus malus'!K74</f>
        <v>0</v>
      </c>
      <c r="N74" s="7">
        <f>COUNTIF('Création Personnage'!$B$11,'Calculs bonus malus'!$A$72)*'Calculs bonus malus'!M74</f>
        <v>0</v>
      </c>
      <c r="P74" s="7">
        <f>COUNTIF('Création Personnage'!$B$11,'Calculs bonus malus'!$A$72)*'Calculs bonus malus'!O74</f>
        <v>0</v>
      </c>
      <c r="R74" s="7">
        <f>COUNTIF('Création Personnage'!$B$11,'Calculs bonus malus'!$A$72)*'Calculs bonus malus'!Q74</f>
        <v>0</v>
      </c>
      <c r="T74" s="7">
        <f>COUNTIF('Création Personnage'!$B$11,'Calculs bonus malus'!$A$72)*'Calculs bonus malus'!S74</f>
        <v>0</v>
      </c>
      <c r="V74" s="7">
        <f>COUNTIF('Création Personnage'!$B$11,'Calculs bonus malus'!$A$72)*'Calculs bonus malus'!U74</f>
        <v>0</v>
      </c>
      <c r="X74" s="7">
        <f>COUNTIF('Création Personnage'!$B$11,'Calculs bonus malus'!$A$72)*'Calculs bonus malus'!W74</f>
        <v>0</v>
      </c>
      <c r="Z74" s="7">
        <f>COUNTIF('Création Personnage'!$B$11,'Calculs bonus malus'!$A$72)*'Calculs bonus malus'!Y74</f>
        <v>0</v>
      </c>
      <c r="AB74" s="7">
        <f>COUNTIF('Création Personnage'!$B$11,'Calculs bonus malus'!$A$72)*'Calculs bonus malus'!AA74</f>
        <v>0</v>
      </c>
      <c r="AD74" s="7">
        <f>COUNTIF('Création Personnage'!$B$11,'Calculs bonus malus'!$A$72)*'Calculs bonus malus'!AC74</f>
        <v>0</v>
      </c>
      <c r="AF74" s="7">
        <f>COUNTIF('Création Personnage'!$B$11,'Calculs bonus malus'!$A$72)*'Calculs bonus malus'!AE74</f>
        <v>0</v>
      </c>
      <c r="AH74" s="7">
        <f>COUNTIF('Création Personnage'!$B$11,'Calculs bonus malus'!$A$72)*'Calculs bonus malus'!AG74</f>
        <v>0</v>
      </c>
      <c r="AJ74" s="7">
        <f>COUNTIF('Création Personnage'!$B$11,'Calculs bonus malus'!$A$72)*'Calculs bonus malus'!AI74</f>
        <v>0</v>
      </c>
      <c r="AL74" s="7">
        <f>COUNTIF('Création Personnage'!$B$11,'Calculs bonus malus'!$A$72)*'Calculs bonus malus'!AK74</f>
        <v>0</v>
      </c>
      <c r="AN74" s="7">
        <f>COUNTIF('Création Personnage'!$B$11,'Calculs bonus malus'!$A$72)*'Calculs bonus malus'!AM74</f>
        <v>0</v>
      </c>
      <c r="AP74" s="7">
        <f>COUNTIF('Création Personnage'!$B$11,'Calculs bonus malus'!$A$72)*'Calculs bonus malus'!AO74</f>
        <v>0</v>
      </c>
      <c r="AQ74">
        <v>1</v>
      </c>
      <c r="AR74" s="7">
        <f>COUNTIF('Création Personnage'!$B$11,'Calculs bonus malus'!$A$72)*'Calculs bonus malus'!AQ74</f>
        <v>0</v>
      </c>
      <c r="AT74" s="7">
        <f>COUNTIF('Création Personnage'!$B$11,'Calculs bonus malus'!$A$72)*'Calculs bonus malus'!AS74</f>
        <v>0</v>
      </c>
      <c r="AV74" s="7">
        <f>COUNTIF('Création Personnage'!$B$11,'Calculs bonus malus'!$A$72)*'Calculs bonus malus'!AU74</f>
        <v>0</v>
      </c>
      <c r="AX74" s="7">
        <f>COUNTIF('Création Personnage'!$B$11,'Calculs bonus malus'!$A$72)*'Calculs bonus malus'!AW74</f>
        <v>0</v>
      </c>
      <c r="AZ74" s="7">
        <f>COUNTIF('Création Personnage'!$B$11,'Calculs bonus malus'!$A$72)*'Calculs bonus malus'!AY74</f>
        <v>0</v>
      </c>
      <c r="BB74" s="7">
        <f>COUNTIF('Création Personnage'!$B$11,'Calculs bonus malus'!$A$72)*'Calculs bonus malus'!BA74</f>
        <v>0</v>
      </c>
      <c r="BD74" s="7">
        <f>COUNTIF('Création Personnage'!$B$11,'Calculs bonus malus'!$A$72)*'Calculs bonus malus'!BC74</f>
        <v>0</v>
      </c>
      <c r="BF74" s="7">
        <f>COUNTIF('Création Personnage'!$B$11,'Calculs bonus malus'!$A$72)*'Calculs bonus malus'!BE74</f>
        <v>0</v>
      </c>
      <c r="BH74" s="7">
        <f>COUNTIF('Création Personnage'!$B$11,'Calculs bonus malus'!$A$72)*'Calculs bonus malus'!BG74</f>
        <v>0</v>
      </c>
      <c r="BJ74" s="7">
        <f>COUNTIF('Création Personnage'!$B$11,'Calculs bonus malus'!$A$72)*'Calculs bonus malus'!BI74</f>
        <v>0</v>
      </c>
      <c r="BL74" s="7">
        <f>COUNTIF('Création Personnage'!$B$11,'Calculs bonus malus'!$A$72)*'Calculs bonus malus'!BK74</f>
        <v>0</v>
      </c>
      <c r="BN74" s="7">
        <f>COUNTIF('Création Personnage'!$B$11,'Calculs bonus malus'!$A$72)*'Calculs bonus malus'!BM74</f>
        <v>0</v>
      </c>
      <c r="BP74" s="7">
        <f>COUNTIF('Création Personnage'!$B$11,'Calculs bonus malus'!$A$72)*'Calculs bonus malus'!BO74</f>
        <v>0</v>
      </c>
      <c r="BR74" s="7">
        <f>COUNTIF('Création Personnage'!$B$11,'Calculs bonus malus'!$A$72)*'Calculs bonus malus'!BQ74</f>
        <v>0</v>
      </c>
      <c r="BT74" s="7">
        <f>COUNTIF('Création Personnage'!$B$11,'Calculs bonus malus'!$A$72)*'Calculs bonus malus'!BS74</f>
        <v>0</v>
      </c>
      <c r="BV74" s="7">
        <f>COUNTIF('Création Personnage'!$B$11,'Calculs bonus malus'!$A$72)*'Calculs bonus malus'!BU74</f>
        <v>0</v>
      </c>
      <c r="BX74" s="7">
        <f>COUNTIF('Création Personnage'!$B$11,'Calculs bonus malus'!$A$72)*'Calculs bonus malus'!BW74</f>
        <v>0</v>
      </c>
      <c r="BZ74" s="7">
        <f>COUNTIF('Création Personnage'!$B$11,'Calculs bonus malus'!$A$72)*'Calculs bonus malus'!BY74</f>
        <v>0</v>
      </c>
      <c r="CB74" s="7">
        <f>COUNTIF('Création Personnage'!$B$11,'Calculs bonus malus'!$A$72)*'Calculs bonus malus'!CA74</f>
        <v>0</v>
      </c>
      <c r="CD74" s="7">
        <f>COUNTIF('Création Personnage'!$B$11,'Calculs bonus malus'!$A$72)*'Calculs bonus malus'!CC74</f>
        <v>0</v>
      </c>
      <c r="CF74" s="7">
        <f>COUNTIF('Création Personnage'!$B$11,'Calculs bonus malus'!$A$72)*'Calculs bonus malus'!CE74</f>
        <v>0</v>
      </c>
      <c r="CH74" s="7">
        <f>COUNTIF('Création Personnage'!$B$11,'Calculs bonus malus'!$A$72)*'Calculs bonus malus'!CG74</f>
        <v>0</v>
      </c>
      <c r="CJ74" s="7">
        <f>COUNTIF('Création Personnage'!$B$11,'Calculs bonus malus'!$A$72)*'Calculs bonus malus'!CI74</f>
        <v>0</v>
      </c>
      <c r="CL74" s="7">
        <f>COUNTIF('Création Personnage'!$B$11,'Calculs bonus malus'!$A$72)*'Calculs bonus malus'!CK74</f>
        <v>0</v>
      </c>
      <c r="CN74" s="7">
        <f>COUNTIF('Création Personnage'!$B$11,'Calculs bonus malus'!$A$72)*'Calculs bonus malus'!CM74</f>
        <v>0</v>
      </c>
      <c r="CP74" s="7">
        <f>COUNTIF('Création Personnage'!$B$11,'Calculs bonus malus'!$A$72)*'Calculs bonus malus'!CO74</f>
        <v>0</v>
      </c>
      <c r="CR74" s="7">
        <f>COUNTIF('Création Personnage'!$B$11,'Calculs bonus malus'!$A$72)*'Calculs bonus malus'!CQ74</f>
        <v>0</v>
      </c>
      <c r="CT74" s="7">
        <f>COUNTIF('Création Personnage'!$B$11,'Calculs bonus malus'!$A$72)*'Calculs bonus malus'!CS74</f>
        <v>0</v>
      </c>
      <c r="CV74" s="7">
        <f>COUNTIF('Création Personnage'!$B$11,'Calculs bonus malus'!$A$72)*'Calculs bonus malus'!CU74</f>
        <v>0</v>
      </c>
      <c r="CX74" s="7">
        <f>COUNTIF('Création Personnage'!$B$11,'Calculs bonus malus'!$A$72)*'Calculs bonus malus'!CW74</f>
        <v>0</v>
      </c>
      <c r="CZ74" s="7">
        <f>COUNTIF('Création Personnage'!$B$11,'Calculs bonus malus'!$A$72)*'Calculs bonus malus'!CY74</f>
        <v>0</v>
      </c>
      <c r="DB74" s="7">
        <f>COUNTIF('Création Personnage'!$B$11,'Calculs bonus malus'!$A$72)*'Calculs bonus malus'!DA74</f>
        <v>0</v>
      </c>
      <c r="DD74" s="7">
        <f>COUNTIF('Création Personnage'!$B$11,'Calculs bonus malus'!$A$72)*'Calculs bonus malus'!DC74</f>
        <v>0</v>
      </c>
      <c r="DF74" s="7">
        <f>COUNTIF('Création Personnage'!$B$11,'Calculs bonus malus'!$A$72)*'Calculs bonus malus'!DE74</f>
        <v>0</v>
      </c>
      <c r="DH74" s="7">
        <f>COUNTIF('Création Personnage'!$B$11,'Calculs bonus malus'!$A$72)*'Calculs bonus malus'!DG74</f>
        <v>0</v>
      </c>
      <c r="DJ74" s="7">
        <f>COUNTIF('Création Personnage'!$B$11,'Calculs bonus malus'!$A$72)*'Calculs bonus malus'!DI74</f>
        <v>0</v>
      </c>
    </row>
    <row r="75" spans="1:114" x14ac:dyDescent="0.2">
      <c r="A75" s="257"/>
      <c r="B75" t="s">
        <v>170</v>
      </c>
      <c r="D75" s="7">
        <f>COUNTIF('Création Personnage'!$B$11,'Calculs bonus malus'!$A$72)*'Calculs bonus malus'!C75</f>
        <v>0</v>
      </c>
      <c r="F75" s="7">
        <f>COUNTIF('Création Personnage'!$B$11,'Calculs bonus malus'!$A$72)*'Calculs bonus malus'!E75</f>
        <v>0</v>
      </c>
      <c r="H75" s="7">
        <f>COUNTIF('Création Personnage'!$B$11,'Calculs bonus malus'!$A$72)*'Calculs bonus malus'!G75</f>
        <v>0</v>
      </c>
      <c r="J75" s="7">
        <f>COUNTIF('Création Personnage'!$B$11,'Calculs bonus malus'!$A$72)*'Calculs bonus malus'!I75</f>
        <v>0</v>
      </c>
      <c r="L75" s="7">
        <f>COUNTIF('Création Personnage'!$B$11,'Calculs bonus malus'!$A$72)*'Calculs bonus malus'!K75</f>
        <v>0</v>
      </c>
      <c r="N75" s="7">
        <f>COUNTIF('Création Personnage'!$B$11,'Calculs bonus malus'!$A$72)*'Calculs bonus malus'!M75</f>
        <v>0</v>
      </c>
      <c r="P75" s="7">
        <f>COUNTIF('Création Personnage'!$B$11,'Calculs bonus malus'!$A$72)*'Calculs bonus malus'!O75</f>
        <v>0</v>
      </c>
      <c r="R75" s="7">
        <f>COUNTIF('Création Personnage'!$B$11,'Calculs bonus malus'!$A$72)*'Calculs bonus malus'!Q75</f>
        <v>0</v>
      </c>
      <c r="T75" s="7">
        <f>COUNTIF('Création Personnage'!$B$11,'Calculs bonus malus'!$A$72)*'Calculs bonus malus'!S75</f>
        <v>0</v>
      </c>
      <c r="V75" s="7">
        <f>COUNTIF('Création Personnage'!$B$11,'Calculs bonus malus'!$A$72)*'Calculs bonus malus'!U75</f>
        <v>0</v>
      </c>
      <c r="X75" s="7">
        <f>COUNTIF('Création Personnage'!$B$11,'Calculs bonus malus'!$A$72)*'Calculs bonus malus'!W75</f>
        <v>0</v>
      </c>
      <c r="Z75" s="7">
        <f>COUNTIF('Création Personnage'!$B$11,'Calculs bonus malus'!$A$72)*'Calculs bonus malus'!Y75</f>
        <v>0</v>
      </c>
      <c r="AB75" s="7">
        <f>COUNTIF('Création Personnage'!$B$11,'Calculs bonus malus'!$A$72)*'Calculs bonus malus'!AA75</f>
        <v>0</v>
      </c>
      <c r="AD75" s="7">
        <f>COUNTIF('Création Personnage'!$B$11,'Calculs bonus malus'!$A$72)*'Calculs bonus malus'!AC75</f>
        <v>0</v>
      </c>
      <c r="AF75" s="7">
        <f>COUNTIF('Création Personnage'!$B$11,'Calculs bonus malus'!$A$72)*'Calculs bonus malus'!AE75</f>
        <v>0</v>
      </c>
      <c r="AH75" s="7">
        <f>COUNTIF('Création Personnage'!$B$11,'Calculs bonus malus'!$A$72)*'Calculs bonus malus'!AG75</f>
        <v>0</v>
      </c>
      <c r="AJ75" s="7">
        <f>COUNTIF('Création Personnage'!$B$11,'Calculs bonus malus'!$A$72)*'Calculs bonus malus'!AI75</f>
        <v>0</v>
      </c>
      <c r="AL75" s="7">
        <f>COUNTIF('Création Personnage'!$B$11,'Calculs bonus malus'!$A$72)*'Calculs bonus malus'!AK75</f>
        <v>0</v>
      </c>
      <c r="AN75" s="7">
        <f>COUNTIF('Création Personnage'!$B$11,'Calculs bonus malus'!$A$72)*'Calculs bonus malus'!AM75</f>
        <v>0</v>
      </c>
      <c r="AP75" s="7">
        <f>COUNTIF('Création Personnage'!$B$11,'Calculs bonus malus'!$A$72)*'Calculs bonus malus'!AO75</f>
        <v>0</v>
      </c>
      <c r="AR75" s="7">
        <f>COUNTIF('Création Personnage'!$B$11,'Calculs bonus malus'!$A$72)*'Calculs bonus malus'!AQ75</f>
        <v>0</v>
      </c>
      <c r="AT75" s="7">
        <f>COUNTIF('Création Personnage'!$B$11,'Calculs bonus malus'!$A$72)*'Calculs bonus malus'!AS75</f>
        <v>0</v>
      </c>
      <c r="AV75" s="7">
        <f>COUNTIF('Création Personnage'!$B$11,'Calculs bonus malus'!$A$72)*'Calculs bonus malus'!AU75</f>
        <v>0</v>
      </c>
      <c r="AX75" s="7">
        <f>COUNTIF('Création Personnage'!$B$11,'Calculs bonus malus'!$A$72)*'Calculs bonus malus'!AW75</f>
        <v>0</v>
      </c>
      <c r="AZ75" s="7">
        <f>COUNTIF('Création Personnage'!$B$11,'Calculs bonus malus'!$A$72)*'Calculs bonus malus'!AY75</f>
        <v>0</v>
      </c>
      <c r="BB75" s="7">
        <f>COUNTIF('Création Personnage'!$B$11,'Calculs bonus malus'!$A$72)*'Calculs bonus malus'!BA75</f>
        <v>0</v>
      </c>
      <c r="BD75" s="7">
        <f>COUNTIF('Création Personnage'!$B$11,'Calculs bonus malus'!$A$72)*'Calculs bonus malus'!BC75</f>
        <v>0</v>
      </c>
      <c r="BF75" s="7">
        <f>COUNTIF('Création Personnage'!$B$11,'Calculs bonus malus'!$A$72)*'Calculs bonus malus'!BE75</f>
        <v>0</v>
      </c>
      <c r="BH75" s="7">
        <f>COUNTIF('Création Personnage'!$B$11,'Calculs bonus malus'!$A$72)*'Calculs bonus malus'!BG75</f>
        <v>0</v>
      </c>
      <c r="BJ75" s="7">
        <f>COUNTIF('Création Personnage'!$B$11,'Calculs bonus malus'!$A$72)*'Calculs bonus malus'!BI75</f>
        <v>0</v>
      </c>
      <c r="BL75" s="7">
        <f>COUNTIF('Création Personnage'!$B$11,'Calculs bonus malus'!$A$72)*'Calculs bonus malus'!BK75</f>
        <v>0</v>
      </c>
      <c r="BN75" s="7">
        <f>COUNTIF('Création Personnage'!$B$11,'Calculs bonus malus'!$A$72)*'Calculs bonus malus'!BM75</f>
        <v>0</v>
      </c>
      <c r="BP75" s="7">
        <f>COUNTIF('Création Personnage'!$B$11,'Calculs bonus malus'!$A$72)*'Calculs bonus malus'!BO75</f>
        <v>0</v>
      </c>
      <c r="BR75" s="7">
        <f>COUNTIF('Création Personnage'!$B$11,'Calculs bonus malus'!$A$72)*'Calculs bonus malus'!BQ75</f>
        <v>0</v>
      </c>
      <c r="BT75" s="7">
        <f>COUNTIF('Création Personnage'!$B$11,'Calculs bonus malus'!$A$72)*'Calculs bonus malus'!BS75</f>
        <v>0</v>
      </c>
      <c r="BV75" s="7">
        <f>COUNTIF('Création Personnage'!$B$11,'Calculs bonus malus'!$A$72)*'Calculs bonus malus'!BU75</f>
        <v>0</v>
      </c>
      <c r="BX75" s="7">
        <f>COUNTIF('Création Personnage'!$B$11,'Calculs bonus malus'!$A$72)*'Calculs bonus malus'!BW75</f>
        <v>0</v>
      </c>
      <c r="BZ75" s="7">
        <f>COUNTIF('Création Personnage'!$B$11,'Calculs bonus malus'!$A$72)*'Calculs bonus malus'!BY75</f>
        <v>0</v>
      </c>
      <c r="CB75" s="7">
        <f>COUNTIF('Création Personnage'!$B$11,'Calculs bonus malus'!$A$72)*'Calculs bonus malus'!CA75</f>
        <v>0</v>
      </c>
      <c r="CD75" s="7">
        <f>COUNTIF('Création Personnage'!$B$11,'Calculs bonus malus'!$A$72)*'Calculs bonus malus'!CC75</f>
        <v>0</v>
      </c>
      <c r="CF75" s="7">
        <f>COUNTIF('Création Personnage'!$B$11,'Calculs bonus malus'!$A$72)*'Calculs bonus malus'!CE75</f>
        <v>0</v>
      </c>
      <c r="CH75" s="7">
        <f>COUNTIF('Création Personnage'!$B$11,'Calculs bonus malus'!$A$72)*'Calculs bonus malus'!CG75</f>
        <v>0</v>
      </c>
      <c r="CJ75" s="7">
        <f>COUNTIF('Création Personnage'!$B$11,'Calculs bonus malus'!$A$72)*'Calculs bonus malus'!CI75</f>
        <v>0</v>
      </c>
      <c r="CL75" s="7">
        <f>COUNTIF('Création Personnage'!$B$11,'Calculs bonus malus'!$A$72)*'Calculs bonus malus'!CK75</f>
        <v>0</v>
      </c>
      <c r="CN75" s="7">
        <f>COUNTIF('Création Personnage'!$B$11,'Calculs bonus malus'!$A$72)*'Calculs bonus malus'!CM75</f>
        <v>0</v>
      </c>
      <c r="CO75">
        <v>1</v>
      </c>
      <c r="CP75" s="7">
        <f>COUNTIF('Création Personnage'!$B$11,'Calculs bonus malus'!$A$72)*'Calculs bonus malus'!CO75</f>
        <v>0</v>
      </c>
      <c r="CR75" s="7">
        <f>COUNTIF('Création Personnage'!$B$11,'Calculs bonus malus'!$A$72)*'Calculs bonus malus'!CQ75</f>
        <v>0</v>
      </c>
      <c r="CT75" s="7">
        <f>COUNTIF('Création Personnage'!$B$11,'Calculs bonus malus'!$A$72)*'Calculs bonus malus'!CS75</f>
        <v>0</v>
      </c>
      <c r="CV75" s="7">
        <f>COUNTIF('Création Personnage'!$B$11,'Calculs bonus malus'!$A$72)*'Calculs bonus malus'!CU75</f>
        <v>0</v>
      </c>
      <c r="CX75" s="7">
        <f>COUNTIF('Création Personnage'!$B$11,'Calculs bonus malus'!$A$72)*'Calculs bonus malus'!CW75</f>
        <v>0</v>
      </c>
      <c r="CZ75" s="7">
        <f>COUNTIF('Création Personnage'!$B$11,'Calculs bonus malus'!$A$72)*'Calculs bonus malus'!CY75</f>
        <v>0</v>
      </c>
      <c r="DB75" s="7">
        <f>COUNTIF('Création Personnage'!$B$11,'Calculs bonus malus'!$A$72)*'Calculs bonus malus'!DA75</f>
        <v>0</v>
      </c>
      <c r="DD75" s="7">
        <f>COUNTIF('Création Personnage'!$B$11,'Calculs bonus malus'!$A$72)*'Calculs bonus malus'!DC75</f>
        <v>0</v>
      </c>
      <c r="DF75" s="7">
        <f>COUNTIF('Création Personnage'!$B$11,'Calculs bonus malus'!$A$72)*'Calculs bonus malus'!DE75</f>
        <v>0</v>
      </c>
      <c r="DH75" s="7">
        <f>COUNTIF('Création Personnage'!$B$11,'Calculs bonus malus'!$A$72)*'Calculs bonus malus'!DG75</f>
        <v>0</v>
      </c>
      <c r="DJ75" s="7">
        <f>COUNTIF('Création Personnage'!$B$11,'Calculs bonus malus'!$A$72)*'Calculs bonus malus'!DI75</f>
        <v>0</v>
      </c>
    </row>
    <row r="76" spans="1:114" x14ac:dyDescent="0.2">
      <c r="A76" s="257"/>
      <c r="B76" s="7" t="s">
        <v>148</v>
      </c>
      <c r="D76" s="7">
        <f>COUNTIF('Création Personnage'!$B$11,'Calculs bonus malus'!$A$72)*'Calculs bonus malus'!C76</f>
        <v>0</v>
      </c>
      <c r="F76" s="7">
        <f>COUNTIF('Création Personnage'!$B$11,'Calculs bonus malus'!$A$72)*'Calculs bonus malus'!E76</f>
        <v>0</v>
      </c>
      <c r="H76" s="7">
        <f>COUNTIF('Création Personnage'!$B$11,'Calculs bonus malus'!$A$72)*'Calculs bonus malus'!G76</f>
        <v>0</v>
      </c>
      <c r="J76" s="7">
        <f>COUNTIF('Création Personnage'!$B$11,'Calculs bonus malus'!$A$72)*'Calculs bonus malus'!I76</f>
        <v>0</v>
      </c>
      <c r="L76" s="7">
        <f>COUNTIF('Création Personnage'!$B$11,'Calculs bonus malus'!$A$72)*'Calculs bonus malus'!K76</f>
        <v>0</v>
      </c>
      <c r="N76" s="7">
        <f>COUNTIF('Création Personnage'!$B$11,'Calculs bonus malus'!$A$72)*'Calculs bonus malus'!M76</f>
        <v>0</v>
      </c>
      <c r="P76" s="7">
        <f>COUNTIF('Création Personnage'!$B$11,'Calculs bonus malus'!$A$72)*'Calculs bonus malus'!O76</f>
        <v>0</v>
      </c>
      <c r="R76" s="7">
        <f>COUNTIF('Création Personnage'!$B$11,'Calculs bonus malus'!$A$72)*'Calculs bonus malus'!Q76</f>
        <v>0</v>
      </c>
      <c r="T76" s="7">
        <f>COUNTIF('Création Personnage'!$B$11,'Calculs bonus malus'!$A$72)*'Calculs bonus malus'!S76</f>
        <v>0</v>
      </c>
      <c r="V76" s="7">
        <f>COUNTIF('Création Personnage'!$B$11,'Calculs bonus malus'!$A$72)*'Calculs bonus malus'!U76</f>
        <v>0</v>
      </c>
      <c r="X76" s="7">
        <f>COUNTIF('Création Personnage'!$B$11,'Calculs bonus malus'!$A$72)*'Calculs bonus malus'!W76</f>
        <v>0</v>
      </c>
      <c r="Z76" s="7">
        <f>COUNTIF('Création Personnage'!$B$11,'Calculs bonus malus'!$A$72)*'Calculs bonus malus'!Y76</f>
        <v>0</v>
      </c>
      <c r="AB76" s="7">
        <f>COUNTIF('Création Personnage'!$B$11,'Calculs bonus malus'!$A$72)*'Calculs bonus malus'!AA76</f>
        <v>0</v>
      </c>
      <c r="AD76" s="7">
        <f>COUNTIF('Création Personnage'!$B$11,'Calculs bonus malus'!$A$72)*'Calculs bonus malus'!AC76</f>
        <v>0</v>
      </c>
      <c r="AF76" s="7">
        <f>COUNTIF('Création Personnage'!$B$11,'Calculs bonus malus'!$A$72)*'Calculs bonus malus'!AE76</f>
        <v>0</v>
      </c>
      <c r="AH76" s="7">
        <f>COUNTIF('Création Personnage'!$B$11,'Calculs bonus malus'!$A$72)*'Calculs bonus malus'!AG76</f>
        <v>0</v>
      </c>
      <c r="AJ76" s="7">
        <f>COUNTIF('Création Personnage'!$B$11,'Calculs bonus malus'!$A$72)*'Calculs bonus malus'!AI76</f>
        <v>0</v>
      </c>
      <c r="AL76" s="7">
        <f>COUNTIF('Création Personnage'!$B$11,'Calculs bonus malus'!$A$72)*'Calculs bonus malus'!AK76</f>
        <v>0</v>
      </c>
      <c r="AN76" s="7">
        <f>COUNTIF('Création Personnage'!$B$11,'Calculs bonus malus'!$A$72)*'Calculs bonus malus'!AM76</f>
        <v>0</v>
      </c>
      <c r="AP76" s="7">
        <f>COUNTIF('Création Personnage'!$B$11,'Calculs bonus malus'!$A$72)*'Calculs bonus malus'!AO76</f>
        <v>0</v>
      </c>
      <c r="AR76" s="7">
        <f>COUNTIF('Création Personnage'!$B$11,'Calculs bonus malus'!$A$72)*'Calculs bonus malus'!AQ76</f>
        <v>0</v>
      </c>
      <c r="AT76" s="7">
        <f>COUNTIF('Création Personnage'!$B$11,'Calculs bonus malus'!$A$72)*'Calculs bonus malus'!AS76</f>
        <v>0</v>
      </c>
      <c r="AV76" s="7">
        <f>COUNTIF('Création Personnage'!$B$11,'Calculs bonus malus'!$A$72)*'Calculs bonus malus'!AU76</f>
        <v>0</v>
      </c>
      <c r="AW76">
        <v>1</v>
      </c>
      <c r="AX76" s="7">
        <f>COUNTIF('Création Personnage'!$B$11,'Calculs bonus malus'!$A$72)*'Calculs bonus malus'!AW76</f>
        <v>0</v>
      </c>
      <c r="AZ76" s="7">
        <f>COUNTIF('Création Personnage'!$B$11,'Calculs bonus malus'!$A$72)*'Calculs bonus malus'!AY76</f>
        <v>0</v>
      </c>
      <c r="BB76" s="7">
        <f>COUNTIF('Création Personnage'!$B$11,'Calculs bonus malus'!$A$72)*'Calculs bonus malus'!BA76</f>
        <v>0</v>
      </c>
      <c r="BD76" s="7">
        <f>COUNTIF('Création Personnage'!$B$11,'Calculs bonus malus'!$A$72)*'Calculs bonus malus'!BC76</f>
        <v>0</v>
      </c>
      <c r="BF76" s="7">
        <f>COUNTIF('Création Personnage'!$B$11,'Calculs bonus malus'!$A$72)*'Calculs bonus malus'!BE76</f>
        <v>0</v>
      </c>
      <c r="BH76" s="7">
        <f>COUNTIF('Création Personnage'!$B$11,'Calculs bonus malus'!$A$72)*'Calculs bonus malus'!BG76</f>
        <v>0</v>
      </c>
      <c r="BJ76" s="7">
        <f>COUNTIF('Création Personnage'!$B$11,'Calculs bonus malus'!$A$72)*'Calculs bonus malus'!BI76</f>
        <v>0</v>
      </c>
      <c r="BL76" s="7">
        <f>COUNTIF('Création Personnage'!$B$11,'Calculs bonus malus'!$A$72)*'Calculs bonus malus'!BK76</f>
        <v>0</v>
      </c>
      <c r="BN76" s="7">
        <f>COUNTIF('Création Personnage'!$B$11,'Calculs bonus malus'!$A$72)*'Calculs bonus malus'!BM76</f>
        <v>0</v>
      </c>
      <c r="BP76" s="7">
        <f>COUNTIF('Création Personnage'!$B$11,'Calculs bonus malus'!$A$72)*'Calculs bonus malus'!BO76</f>
        <v>0</v>
      </c>
      <c r="BR76" s="7">
        <f>COUNTIF('Création Personnage'!$B$11,'Calculs bonus malus'!$A$72)*'Calculs bonus malus'!BQ76</f>
        <v>0</v>
      </c>
      <c r="BT76" s="7">
        <f>COUNTIF('Création Personnage'!$B$11,'Calculs bonus malus'!$A$72)*'Calculs bonus malus'!BS76</f>
        <v>0</v>
      </c>
      <c r="BV76" s="7">
        <f>COUNTIF('Création Personnage'!$B$11,'Calculs bonus malus'!$A$72)*'Calculs bonus malus'!BU76</f>
        <v>0</v>
      </c>
      <c r="BX76" s="7">
        <f>COUNTIF('Création Personnage'!$B$11,'Calculs bonus malus'!$A$72)*'Calculs bonus malus'!BW76</f>
        <v>0</v>
      </c>
      <c r="BZ76" s="7">
        <f>COUNTIF('Création Personnage'!$B$11,'Calculs bonus malus'!$A$72)*'Calculs bonus malus'!BY76</f>
        <v>0</v>
      </c>
      <c r="CB76" s="7">
        <f>COUNTIF('Création Personnage'!$B$11,'Calculs bonus malus'!$A$72)*'Calculs bonus malus'!CA76</f>
        <v>0</v>
      </c>
      <c r="CD76" s="7">
        <f>COUNTIF('Création Personnage'!$B$11,'Calculs bonus malus'!$A$72)*'Calculs bonus malus'!CC76</f>
        <v>0</v>
      </c>
      <c r="CF76" s="7">
        <f>COUNTIF('Création Personnage'!$B$11,'Calculs bonus malus'!$A$72)*'Calculs bonus malus'!CE76</f>
        <v>0</v>
      </c>
      <c r="CH76" s="7">
        <f>COUNTIF('Création Personnage'!$B$11,'Calculs bonus malus'!$A$72)*'Calculs bonus malus'!CG76</f>
        <v>0</v>
      </c>
      <c r="CJ76" s="7">
        <f>COUNTIF('Création Personnage'!$B$11,'Calculs bonus malus'!$A$72)*'Calculs bonus malus'!CI76</f>
        <v>0</v>
      </c>
      <c r="CL76" s="7">
        <f>COUNTIF('Création Personnage'!$B$11,'Calculs bonus malus'!$A$72)*'Calculs bonus malus'!CK76</f>
        <v>0</v>
      </c>
      <c r="CN76" s="7">
        <f>COUNTIF('Création Personnage'!$B$11,'Calculs bonus malus'!$A$72)*'Calculs bonus malus'!CM76</f>
        <v>0</v>
      </c>
      <c r="CP76" s="7">
        <f>COUNTIF('Création Personnage'!$B$11,'Calculs bonus malus'!$A$72)*'Calculs bonus malus'!CO76</f>
        <v>0</v>
      </c>
      <c r="CR76" s="7">
        <f>COUNTIF('Création Personnage'!$B$11,'Calculs bonus malus'!$A$72)*'Calculs bonus malus'!CQ76</f>
        <v>0</v>
      </c>
      <c r="CT76" s="7">
        <f>COUNTIF('Création Personnage'!$B$11,'Calculs bonus malus'!$A$72)*'Calculs bonus malus'!CS76</f>
        <v>0</v>
      </c>
      <c r="CV76" s="7">
        <f>COUNTIF('Création Personnage'!$B$11,'Calculs bonus malus'!$A$72)*'Calculs bonus malus'!CU76</f>
        <v>0</v>
      </c>
      <c r="CX76" s="7">
        <f>COUNTIF('Création Personnage'!$B$11,'Calculs bonus malus'!$A$72)*'Calculs bonus malus'!CW76</f>
        <v>0</v>
      </c>
      <c r="CZ76" s="7">
        <f>COUNTIF('Création Personnage'!$B$11,'Calculs bonus malus'!$A$72)*'Calculs bonus malus'!CY76</f>
        <v>0</v>
      </c>
      <c r="DB76" s="7">
        <f>COUNTIF('Création Personnage'!$B$11,'Calculs bonus malus'!$A$72)*'Calculs bonus malus'!DA76</f>
        <v>0</v>
      </c>
      <c r="DD76" s="7">
        <f>COUNTIF('Création Personnage'!$B$11,'Calculs bonus malus'!$A$72)*'Calculs bonus malus'!DC76</f>
        <v>0</v>
      </c>
      <c r="DF76" s="7">
        <f>COUNTIF('Création Personnage'!$B$11,'Calculs bonus malus'!$A$72)*'Calculs bonus malus'!DE76</f>
        <v>0</v>
      </c>
      <c r="DH76" s="7">
        <f>COUNTIF('Création Personnage'!$B$11,'Calculs bonus malus'!$A$72)*'Calculs bonus malus'!DG76</f>
        <v>0</v>
      </c>
      <c r="DJ76" s="7">
        <f>COUNTIF('Création Personnage'!$B$11,'Calculs bonus malus'!$A$72)*'Calculs bonus malus'!DI76</f>
        <v>0</v>
      </c>
    </row>
    <row r="77" spans="1:114" x14ac:dyDescent="0.2">
      <c r="A77" s="257"/>
      <c r="B77" t="s">
        <v>139</v>
      </c>
      <c r="D77" s="7">
        <f>COUNTIF('Création Personnage'!$B$11,'Calculs bonus malus'!$A$72)*'Calculs bonus malus'!C77</f>
        <v>0</v>
      </c>
      <c r="F77" s="7">
        <f>COUNTIF('Création Personnage'!$B$11,'Calculs bonus malus'!$A$72)*'Calculs bonus malus'!E77</f>
        <v>0</v>
      </c>
      <c r="H77" s="7">
        <f>COUNTIF('Création Personnage'!$B$11,'Calculs bonus malus'!$A$72)*'Calculs bonus malus'!G77</f>
        <v>0</v>
      </c>
      <c r="J77" s="7">
        <f>COUNTIF('Création Personnage'!$B$11,'Calculs bonus malus'!$A$72)*'Calculs bonus malus'!I77</f>
        <v>0</v>
      </c>
      <c r="L77" s="7">
        <f>COUNTIF('Création Personnage'!$B$11,'Calculs bonus malus'!$A$72)*'Calculs bonus malus'!K77</f>
        <v>0</v>
      </c>
      <c r="N77" s="7">
        <f>COUNTIF('Création Personnage'!$B$11,'Calculs bonus malus'!$A$72)*'Calculs bonus malus'!M77</f>
        <v>0</v>
      </c>
      <c r="P77" s="7">
        <f>COUNTIF('Création Personnage'!$B$11,'Calculs bonus malus'!$A$72)*'Calculs bonus malus'!O77</f>
        <v>0</v>
      </c>
      <c r="R77" s="7">
        <f>COUNTIF('Création Personnage'!$B$11,'Calculs bonus malus'!$A$72)*'Calculs bonus malus'!Q77</f>
        <v>0</v>
      </c>
      <c r="T77" s="7">
        <f>COUNTIF('Création Personnage'!$B$11,'Calculs bonus malus'!$A$72)*'Calculs bonus malus'!S77</f>
        <v>0</v>
      </c>
      <c r="V77" s="7">
        <f>COUNTIF('Création Personnage'!$B$11,'Calculs bonus malus'!$A$72)*'Calculs bonus malus'!U77</f>
        <v>0</v>
      </c>
      <c r="X77" s="7">
        <f>COUNTIF('Création Personnage'!$B$11,'Calculs bonus malus'!$A$72)*'Calculs bonus malus'!W77</f>
        <v>0</v>
      </c>
      <c r="Z77" s="7">
        <f>COUNTIF('Création Personnage'!$B$11,'Calculs bonus malus'!$A$72)*'Calculs bonus malus'!Y77</f>
        <v>0</v>
      </c>
      <c r="AB77" s="7">
        <f>COUNTIF('Création Personnage'!$B$11,'Calculs bonus malus'!$A$72)*'Calculs bonus malus'!AA77</f>
        <v>0</v>
      </c>
      <c r="AD77" s="7">
        <f>COUNTIF('Création Personnage'!$B$11,'Calculs bonus malus'!$A$72)*'Calculs bonus malus'!AC77</f>
        <v>0</v>
      </c>
      <c r="AE77">
        <v>1</v>
      </c>
      <c r="AF77" s="7">
        <f>COUNTIF('Création Personnage'!$B$11,'Calculs bonus malus'!$A$72)*'Calculs bonus malus'!AE77</f>
        <v>0</v>
      </c>
      <c r="AH77" s="7">
        <f>COUNTIF('Création Personnage'!$B$11,'Calculs bonus malus'!$A$72)*'Calculs bonus malus'!AG77</f>
        <v>0</v>
      </c>
      <c r="AJ77" s="7">
        <f>COUNTIF('Création Personnage'!$B$11,'Calculs bonus malus'!$A$72)*'Calculs bonus malus'!AI77</f>
        <v>0</v>
      </c>
      <c r="AL77" s="7">
        <f>COUNTIF('Création Personnage'!$B$11,'Calculs bonus malus'!$A$72)*'Calculs bonus malus'!AK77</f>
        <v>0</v>
      </c>
      <c r="AN77" s="7">
        <f>COUNTIF('Création Personnage'!$B$11,'Calculs bonus malus'!$A$72)*'Calculs bonus malus'!AM77</f>
        <v>0</v>
      </c>
      <c r="AP77" s="7">
        <f>COUNTIF('Création Personnage'!$B$11,'Calculs bonus malus'!$A$72)*'Calculs bonus malus'!AO77</f>
        <v>0</v>
      </c>
      <c r="AR77" s="7">
        <f>COUNTIF('Création Personnage'!$B$11,'Calculs bonus malus'!$A$72)*'Calculs bonus malus'!AQ77</f>
        <v>0</v>
      </c>
      <c r="AT77" s="7">
        <f>COUNTIF('Création Personnage'!$B$11,'Calculs bonus malus'!$A$72)*'Calculs bonus malus'!AS77</f>
        <v>0</v>
      </c>
      <c r="AV77" s="7">
        <f>COUNTIF('Création Personnage'!$B$11,'Calculs bonus malus'!$A$72)*'Calculs bonus malus'!AU77</f>
        <v>0</v>
      </c>
      <c r="AX77" s="7">
        <f>COUNTIF('Création Personnage'!$B$11,'Calculs bonus malus'!$A$72)*'Calculs bonus malus'!AW77</f>
        <v>0</v>
      </c>
      <c r="AZ77" s="7">
        <f>COUNTIF('Création Personnage'!$B$11,'Calculs bonus malus'!$A$72)*'Calculs bonus malus'!AY77</f>
        <v>0</v>
      </c>
      <c r="BB77" s="7">
        <f>COUNTIF('Création Personnage'!$B$11,'Calculs bonus malus'!$A$72)*'Calculs bonus malus'!BA77</f>
        <v>0</v>
      </c>
      <c r="BD77" s="7">
        <f>COUNTIF('Création Personnage'!$B$11,'Calculs bonus malus'!$A$72)*'Calculs bonus malus'!BC77</f>
        <v>0</v>
      </c>
      <c r="BF77" s="7">
        <f>COUNTIF('Création Personnage'!$B$11,'Calculs bonus malus'!$A$72)*'Calculs bonus malus'!BE77</f>
        <v>0</v>
      </c>
      <c r="BH77" s="7">
        <f>COUNTIF('Création Personnage'!$B$11,'Calculs bonus malus'!$A$72)*'Calculs bonus malus'!BG77</f>
        <v>0</v>
      </c>
      <c r="BJ77" s="7">
        <f>COUNTIF('Création Personnage'!$B$11,'Calculs bonus malus'!$A$72)*'Calculs bonus malus'!BI77</f>
        <v>0</v>
      </c>
      <c r="BL77" s="7">
        <f>COUNTIF('Création Personnage'!$B$11,'Calculs bonus malus'!$A$72)*'Calculs bonus malus'!BK77</f>
        <v>0</v>
      </c>
      <c r="BN77" s="7">
        <f>COUNTIF('Création Personnage'!$B$11,'Calculs bonus malus'!$A$72)*'Calculs bonus malus'!BM77</f>
        <v>0</v>
      </c>
      <c r="BP77" s="7">
        <f>COUNTIF('Création Personnage'!$B$11,'Calculs bonus malus'!$A$72)*'Calculs bonus malus'!BO77</f>
        <v>0</v>
      </c>
      <c r="BR77" s="7">
        <f>COUNTIF('Création Personnage'!$B$11,'Calculs bonus malus'!$A$72)*'Calculs bonus malus'!BQ77</f>
        <v>0</v>
      </c>
      <c r="BT77" s="7">
        <f>COUNTIF('Création Personnage'!$B$11,'Calculs bonus malus'!$A$72)*'Calculs bonus malus'!BS77</f>
        <v>0</v>
      </c>
      <c r="BV77" s="7">
        <f>COUNTIF('Création Personnage'!$B$11,'Calculs bonus malus'!$A$72)*'Calculs bonus malus'!BU77</f>
        <v>0</v>
      </c>
      <c r="BX77" s="7">
        <f>COUNTIF('Création Personnage'!$B$11,'Calculs bonus malus'!$A$72)*'Calculs bonus malus'!BW77</f>
        <v>0</v>
      </c>
      <c r="BZ77" s="7">
        <f>COUNTIF('Création Personnage'!$B$11,'Calculs bonus malus'!$A$72)*'Calculs bonus malus'!BY77</f>
        <v>0</v>
      </c>
      <c r="CB77" s="7">
        <f>COUNTIF('Création Personnage'!$B$11,'Calculs bonus malus'!$A$72)*'Calculs bonus malus'!CA77</f>
        <v>0</v>
      </c>
      <c r="CD77" s="7">
        <f>COUNTIF('Création Personnage'!$B$11,'Calculs bonus malus'!$A$72)*'Calculs bonus malus'!CC77</f>
        <v>0</v>
      </c>
      <c r="CF77" s="7">
        <f>COUNTIF('Création Personnage'!$B$11,'Calculs bonus malus'!$A$72)*'Calculs bonus malus'!CE77</f>
        <v>0</v>
      </c>
      <c r="CH77" s="7">
        <f>COUNTIF('Création Personnage'!$B$11,'Calculs bonus malus'!$A$72)*'Calculs bonus malus'!CG77</f>
        <v>0</v>
      </c>
      <c r="CJ77" s="7">
        <f>COUNTIF('Création Personnage'!$B$11,'Calculs bonus malus'!$A$72)*'Calculs bonus malus'!CI77</f>
        <v>0</v>
      </c>
      <c r="CL77" s="7">
        <f>COUNTIF('Création Personnage'!$B$11,'Calculs bonus malus'!$A$72)*'Calculs bonus malus'!CK77</f>
        <v>0</v>
      </c>
      <c r="CN77" s="7">
        <f>COUNTIF('Création Personnage'!$B$11,'Calculs bonus malus'!$A$72)*'Calculs bonus malus'!CM77</f>
        <v>0</v>
      </c>
      <c r="CP77" s="7">
        <f>COUNTIF('Création Personnage'!$B$11,'Calculs bonus malus'!$A$72)*'Calculs bonus malus'!CO77</f>
        <v>0</v>
      </c>
      <c r="CR77" s="7">
        <f>COUNTIF('Création Personnage'!$B$11,'Calculs bonus malus'!$A$72)*'Calculs bonus malus'!CQ77</f>
        <v>0</v>
      </c>
      <c r="CT77" s="7">
        <f>COUNTIF('Création Personnage'!$B$11,'Calculs bonus malus'!$A$72)*'Calculs bonus malus'!CS77</f>
        <v>0</v>
      </c>
      <c r="CV77" s="7">
        <f>COUNTIF('Création Personnage'!$B$11,'Calculs bonus malus'!$A$72)*'Calculs bonus malus'!CU77</f>
        <v>0</v>
      </c>
      <c r="CX77" s="7">
        <f>COUNTIF('Création Personnage'!$B$11,'Calculs bonus malus'!$A$72)*'Calculs bonus malus'!CW77</f>
        <v>0</v>
      </c>
      <c r="CZ77" s="7">
        <f>COUNTIF('Création Personnage'!$B$11,'Calculs bonus malus'!$A$72)*'Calculs bonus malus'!CY77</f>
        <v>0</v>
      </c>
      <c r="DB77" s="7">
        <f>COUNTIF('Création Personnage'!$B$11,'Calculs bonus malus'!$A$72)*'Calculs bonus malus'!DA77</f>
        <v>0</v>
      </c>
      <c r="DD77" s="7">
        <f>COUNTIF('Création Personnage'!$B$11,'Calculs bonus malus'!$A$72)*'Calculs bonus malus'!DC77</f>
        <v>0</v>
      </c>
      <c r="DF77" s="7">
        <f>COUNTIF('Création Personnage'!$B$11,'Calculs bonus malus'!$A$72)*'Calculs bonus malus'!DE77</f>
        <v>0</v>
      </c>
      <c r="DH77" s="7">
        <f>COUNTIF('Création Personnage'!$B$11,'Calculs bonus malus'!$A$72)*'Calculs bonus malus'!DG77</f>
        <v>0</v>
      </c>
      <c r="DJ77" s="7">
        <f>COUNTIF('Création Personnage'!$B$11,'Calculs bonus malus'!$A$72)*'Calculs bonus malus'!DI77</f>
        <v>0</v>
      </c>
    </row>
    <row r="78" spans="1:114" x14ac:dyDescent="0.2">
      <c r="A78" s="257"/>
      <c r="B78" s="7" t="s">
        <v>160</v>
      </c>
      <c r="D78" s="7">
        <f>COUNTIF('Création Personnage'!$B$11,'Calculs bonus malus'!$A$72)*'Calculs bonus malus'!C78</f>
        <v>0</v>
      </c>
      <c r="F78" s="7">
        <f>COUNTIF('Création Personnage'!$B$11,'Calculs bonus malus'!$A$72)*'Calculs bonus malus'!E78</f>
        <v>0</v>
      </c>
      <c r="H78" s="7">
        <f>COUNTIF('Création Personnage'!$B$11,'Calculs bonus malus'!$A$72)*'Calculs bonus malus'!G78</f>
        <v>0</v>
      </c>
      <c r="J78" s="7">
        <f>COUNTIF('Création Personnage'!$B$11,'Calculs bonus malus'!$A$72)*'Calculs bonus malus'!I78</f>
        <v>0</v>
      </c>
      <c r="L78" s="7">
        <f>COUNTIF('Création Personnage'!$B$11,'Calculs bonus malus'!$A$72)*'Calculs bonus malus'!K78</f>
        <v>0</v>
      </c>
      <c r="N78" s="7">
        <f>COUNTIF('Création Personnage'!$B$11,'Calculs bonus malus'!$A$72)*'Calculs bonus malus'!M78</f>
        <v>0</v>
      </c>
      <c r="P78" s="7">
        <f>COUNTIF('Création Personnage'!$B$11,'Calculs bonus malus'!$A$72)*'Calculs bonus malus'!O78</f>
        <v>0</v>
      </c>
      <c r="R78" s="7">
        <f>COUNTIF('Création Personnage'!$B$11,'Calculs bonus malus'!$A$72)*'Calculs bonus malus'!Q78</f>
        <v>0</v>
      </c>
      <c r="T78" s="7">
        <f>COUNTIF('Création Personnage'!$B$11,'Calculs bonus malus'!$A$72)*'Calculs bonus malus'!S78</f>
        <v>0</v>
      </c>
      <c r="V78" s="7">
        <f>COUNTIF('Création Personnage'!$B$11,'Calculs bonus malus'!$A$72)*'Calculs bonus malus'!U78</f>
        <v>0</v>
      </c>
      <c r="X78" s="7">
        <f>COUNTIF('Création Personnage'!$B$11,'Calculs bonus malus'!$A$72)*'Calculs bonus malus'!W78</f>
        <v>0</v>
      </c>
      <c r="Z78" s="7">
        <f>COUNTIF('Création Personnage'!$B$11,'Calculs bonus malus'!$A$72)*'Calculs bonus malus'!Y78</f>
        <v>0</v>
      </c>
      <c r="AB78" s="7">
        <f>COUNTIF('Création Personnage'!$B$11,'Calculs bonus malus'!$A$72)*'Calculs bonus malus'!AA78</f>
        <v>0</v>
      </c>
      <c r="AD78" s="7">
        <f>COUNTIF('Création Personnage'!$B$11,'Calculs bonus malus'!$A$72)*'Calculs bonus malus'!AC78</f>
        <v>0</v>
      </c>
      <c r="AF78" s="7">
        <f>COUNTIF('Création Personnage'!$B$11,'Calculs bonus malus'!$A$72)*'Calculs bonus malus'!AE78</f>
        <v>0</v>
      </c>
      <c r="AH78" s="7">
        <f>COUNTIF('Création Personnage'!$B$11,'Calculs bonus malus'!$A$72)*'Calculs bonus malus'!AG78</f>
        <v>0</v>
      </c>
      <c r="AJ78" s="7">
        <f>COUNTIF('Création Personnage'!$B$11,'Calculs bonus malus'!$A$72)*'Calculs bonus malus'!AI78</f>
        <v>0</v>
      </c>
      <c r="AL78" s="7">
        <f>COUNTIF('Création Personnage'!$B$11,'Calculs bonus malus'!$A$72)*'Calculs bonus malus'!AK78</f>
        <v>0</v>
      </c>
      <c r="AN78" s="7">
        <f>COUNTIF('Création Personnage'!$B$11,'Calculs bonus malus'!$A$72)*'Calculs bonus malus'!AM78</f>
        <v>0</v>
      </c>
      <c r="AP78" s="7">
        <f>COUNTIF('Création Personnage'!$B$11,'Calculs bonus malus'!$A$72)*'Calculs bonus malus'!AO78</f>
        <v>0</v>
      </c>
      <c r="AR78" s="7">
        <f>COUNTIF('Création Personnage'!$B$11,'Calculs bonus malus'!$A$72)*'Calculs bonus malus'!AQ78</f>
        <v>0</v>
      </c>
      <c r="AT78" s="7">
        <f>COUNTIF('Création Personnage'!$B$11,'Calculs bonus malus'!$A$72)*'Calculs bonus malus'!AS78</f>
        <v>0</v>
      </c>
      <c r="AV78" s="7">
        <f>COUNTIF('Création Personnage'!$B$11,'Calculs bonus malus'!$A$72)*'Calculs bonus malus'!AU78</f>
        <v>0</v>
      </c>
      <c r="AX78" s="7">
        <f>COUNTIF('Création Personnage'!$B$11,'Calculs bonus malus'!$A$72)*'Calculs bonus malus'!AW78</f>
        <v>0</v>
      </c>
      <c r="AZ78" s="7">
        <f>COUNTIF('Création Personnage'!$B$11,'Calculs bonus malus'!$A$72)*'Calculs bonus malus'!AY78</f>
        <v>0</v>
      </c>
      <c r="BB78" s="7">
        <f>COUNTIF('Création Personnage'!$B$11,'Calculs bonus malus'!$A$72)*'Calculs bonus malus'!BA78</f>
        <v>0</v>
      </c>
      <c r="BD78" s="7">
        <f>COUNTIF('Création Personnage'!$B$11,'Calculs bonus malus'!$A$72)*'Calculs bonus malus'!BC78</f>
        <v>0</v>
      </c>
      <c r="BF78" s="7">
        <f>COUNTIF('Création Personnage'!$B$11,'Calculs bonus malus'!$A$72)*'Calculs bonus malus'!BE78</f>
        <v>0</v>
      </c>
      <c r="BH78" s="7">
        <f>COUNTIF('Création Personnage'!$B$11,'Calculs bonus malus'!$A$72)*'Calculs bonus malus'!BG78</f>
        <v>0</v>
      </c>
      <c r="BJ78" s="7">
        <f>COUNTIF('Création Personnage'!$B$11,'Calculs bonus malus'!$A$72)*'Calculs bonus malus'!BI78</f>
        <v>0</v>
      </c>
      <c r="BL78" s="7">
        <f>COUNTIF('Création Personnage'!$B$11,'Calculs bonus malus'!$A$72)*'Calculs bonus malus'!BK78</f>
        <v>0</v>
      </c>
      <c r="BN78" s="7">
        <f>COUNTIF('Création Personnage'!$B$11,'Calculs bonus malus'!$A$72)*'Calculs bonus malus'!BM78</f>
        <v>0</v>
      </c>
      <c r="BP78" s="7">
        <f>COUNTIF('Création Personnage'!$B$11,'Calculs bonus malus'!$A$72)*'Calculs bonus malus'!BO78</f>
        <v>0</v>
      </c>
      <c r="BR78" s="7">
        <f>COUNTIF('Création Personnage'!$B$11,'Calculs bonus malus'!$A$72)*'Calculs bonus malus'!BQ78</f>
        <v>0</v>
      </c>
      <c r="BT78" s="7">
        <f>COUNTIF('Création Personnage'!$B$11,'Calculs bonus malus'!$A$72)*'Calculs bonus malus'!BS78</f>
        <v>0</v>
      </c>
      <c r="BU78">
        <v>1</v>
      </c>
      <c r="BV78" s="7">
        <f>COUNTIF('Création Personnage'!$B$11,'Calculs bonus malus'!$A$72)*'Calculs bonus malus'!BU78</f>
        <v>0</v>
      </c>
      <c r="BX78" s="7">
        <f>COUNTIF('Création Personnage'!$B$11,'Calculs bonus malus'!$A$72)*'Calculs bonus malus'!BW78</f>
        <v>0</v>
      </c>
      <c r="BZ78" s="7">
        <f>COUNTIF('Création Personnage'!$B$11,'Calculs bonus malus'!$A$72)*'Calculs bonus malus'!BY78</f>
        <v>0</v>
      </c>
      <c r="CB78" s="7">
        <f>COUNTIF('Création Personnage'!$B$11,'Calculs bonus malus'!$A$72)*'Calculs bonus malus'!CA78</f>
        <v>0</v>
      </c>
      <c r="CD78" s="7">
        <f>COUNTIF('Création Personnage'!$B$11,'Calculs bonus malus'!$A$72)*'Calculs bonus malus'!CC78</f>
        <v>0</v>
      </c>
      <c r="CF78" s="7">
        <f>COUNTIF('Création Personnage'!$B$11,'Calculs bonus malus'!$A$72)*'Calculs bonus malus'!CE78</f>
        <v>0</v>
      </c>
      <c r="CH78" s="7">
        <f>COUNTIF('Création Personnage'!$B$11,'Calculs bonus malus'!$A$72)*'Calculs bonus malus'!CG78</f>
        <v>0</v>
      </c>
      <c r="CJ78" s="7">
        <f>COUNTIF('Création Personnage'!$B$11,'Calculs bonus malus'!$A$72)*'Calculs bonus malus'!CI78</f>
        <v>0</v>
      </c>
      <c r="CL78" s="7">
        <f>COUNTIF('Création Personnage'!$B$11,'Calculs bonus malus'!$A$72)*'Calculs bonus malus'!CK78</f>
        <v>0</v>
      </c>
      <c r="CN78" s="7">
        <f>COUNTIF('Création Personnage'!$B$11,'Calculs bonus malus'!$A$72)*'Calculs bonus malus'!CM78</f>
        <v>0</v>
      </c>
      <c r="CP78" s="7">
        <f>COUNTIF('Création Personnage'!$B$11,'Calculs bonus malus'!$A$72)*'Calculs bonus malus'!CO78</f>
        <v>0</v>
      </c>
      <c r="CR78" s="7">
        <f>COUNTIF('Création Personnage'!$B$11,'Calculs bonus malus'!$A$72)*'Calculs bonus malus'!CQ78</f>
        <v>0</v>
      </c>
      <c r="CT78" s="7">
        <f>COUNTIF('Création Personnage'!$B$11,'Calculs bonus malus'!$A$72)*'Calculs bonus malus'!CS78</f>
        <v>0</v>
      </c>
      <c r="CV78" s="7">
        <f>COUNTIF('Création Personnage'!$B$11,'Calculs bonus malus'!$A$72)*'Calculs bonus malus'!CU78</f>
        <v>0</v>
      </c>
      <c r="CX78" s="7">
        <f>COUNTIF('Création Personnage'!$B$11,'Calculs bonus malus'!$A$72)*'Calculs bonus malus'!CW78</f>
        <v>0</v>
      </c>
      <c r="CZ78" s="7">
        <f>COUNTIF('Création Personnage'!$B$11,'Calculs bonus malus'!$A$72)*'Calculs bonus malus'!CY78</f>
        <v>0</v>
      </c>
      <c r="DB78" s="7">
        <f>COUNTIF('Création Personnage'!$B$11,'Calculs bonus malus'!$A$72)*'Calculs bonus malus'!DA78</f>
        <v>0</v>
      </c>
      <c r="DD78" s="7">
        <f>COUNTIF('Création Personnage'!$B$11,'Calculs bonus malus'!$A$72)*'Calculs bonus malus'!DC78</f>
        <v>0</v>
      </c>
      <c r="DF78" s="7">
        <f>COUNTIF('Création Personnage'!$B$11,'Calculs bonus malus'!$A$72)*'Calculs bonus malus'!DE78</f>
        <v>0</v>
      </c>
      <c r="DH78" s="7">
        <f>COUNTIF('Création Personnage'!$B$11,'Calculs bonus malus'!$A$72)*'Calculs bonus malus'!DG78</f>
        <v>0</v>
      </c>
      <c r="DJ78" s="7">
        <f>COUNTIF('Création Personnage'!$B$11,'Calculs bonus malus'!$A$72)*'Calculs bonus malus'!DI78</f>
        <v>0</v>
      </c>
    </row>
    <row r="79" spans="1:114" x14ac:dyDescent="0.2">
      <c r="A79" s="257"/>
      <c r="B79" t="s">
        <v>172</v>
      </c>
      <c r="D79" s="7">
        <f>COUNTIF('Création Personnage'!$B$11,'Calculs bonus malus'!$A$72)*'Calculs bonus malus'!C79</f>
        <v>0</v>
      </c>
      <c r="F79" s="7">
        <f>COUNTIF('Création Personnage'!$B$11,'Calculs bonus malus'!$A$72)*'Calculs bonus malus'!E79</f>
        <v>0</v>
      </c>
      <c r="H79" s="7">
        <f>COUNTIF('Création Personnage'!$B$11,'Calculs bonus malus'!$A$72)*'Calculs bonus malus'!G79</f>
        <v>0</v>
      </c>
      <c r="J79" s="7">
        <f>COUNTIF('Création Personnage'!$B$11,'Calculs bonus malus'!$A$72)*'Calculs bonus malus'!I79</f>
        <v>0</v>
      </c>
      <c r="L79" s="7">
        <f>COUNTIF('Création Personnage'!$B$11,'Calculs bonus malus'!$A$72)*'Calculs bonus malus'!K79</f>
        <v>0</v>
      </c>
      <c r="N79" s="7">
        <f>COUNTIF('Création Personnage'!$B$11,'Calculs bonus malus'!$A$72)*'Calculs bonus malus'!M79</f>
        <v>0</v>
      </c>
      <c r="P79" s="7">
        <f>COUNTIF('Création Personnage'!$B$11,'Calculs bonus malus'!$A$72)*'Calculs bonus malus'!O79</f>
        <v>0</v>
      </c>
      <c r="R79" s="7">
        <f>COUNTIF('Création Personnage'!$B$11,'Calculs bonus malus'!$A$72)*'Calculs bonus malus'!Q79</f>
        <v>0</v>
      </c>
      <c r="T79" s="7">
        <f>COUNTIF('Création Personnage'!$B$11,'Calculs bonus malus'!$A$72)*'Calculs bonus malus'!S79</f>
        <v>0</v>
      </c>
      <c r="V79" s="7">
        <f>COUNTIF('Création Personnage'!$B$11,'Calculs bonus malus'!$A$72)*'Calculs bonus malus'!U79</f>
        <v>0</v>
      </c>
      <c r="X79" s="7">
        <f>COUNTIF('Création Personnage'!$B$11,'Calculs bonus malus'!$A$72)*'Calculs bonus malus'!W79</f>
        <v>0</v>
      </c>
      <c r="Z79" s="7">
        <f>COUNTIF('Création Personnage'!$B$11,'Calculs bonus malus'!$A$72)*'Calculs bonus malus'!Y79</f>
        <v>0</v>
      </c>
      <c r="AB79" s="7">
        <f>COUNTIF('Création Personnage'!$B$11,'Calculs bonus malus'!$A$72)*'Calculs bonus malus'!AA79</f>
        <v>0</v>
      </c>
      <c r="AD79" s="7">
        <f>COUNTIF('Création Personnage'!$B$11,'Calculs bonus malus'!$A$72)*'Calculs bonus malus'!AC79</f>
        <v>0</v>
      </c>
      <c r="AF79" s="7">
        <f>COUNTIF('Création Personnage'!$B$11,'Calculs bonus malus'!$A$72)*'Calculs bonus malus'!AE79</f>
        <v>0</v>
      </c>
      <c r="AH79" s="7">
        <f>COUNTIF('Création Personnage'!$B$11,'Calculs bonus malus'!$A$72)*'Calculs bonus malus'!AG79</f>
        <v>0</v>
      </c>
      <c r="AJ79" s="7">
        <f>COUNTIF('Création Personnage'!$B$11,'Calculs bonus malus'!$A$72)*'Calculs bonus malus'!AI79</f>
        <v>0</v>
      </c>
      <c r="AL79" s="7">
        <f>COUNTIF('Création Personnage'!$B$11,'Calculs bonus malus'!$A$72)*'Calculs bonus malus'!AK79</f>
        <v>0</v>
      </c>
      <c r="AN79" s="7">
        <f>COUNTIF('Création Personnage'!$B$11,'Calculs bonus malus'!$A$72)*'Calculs bonus malus'!AM79</f>
        <v>0</v>
      </c>
      <c r="AP79" s="7">
        <f>COUNTIF('Création Personnage'!$B$11,'Calculs bonus malus'!$A$72)*'Calculs bonus malus'!AO79</f>
        <v>0</v>
      </c>
      <c r="AR79" s="7">
        <f>COUNTIF('Création Personnage'!$B$11,'Calculs bonus malus'!$A$72)*'Calculs bonus malus'!AQ79</f>
        <v>0</v>
      </c>
      <c r="AT79" s="7">
        <f>COUNTIF('Création Personnage'!$B$11,'Calculs bonus malus'!$A$72)*'Calculs bonus malus'!AS79</f>
        <v>0</v>
      </c>
      <c r="AV79" s="7">
        <f>COUNTIF('Création Personnage'!$B$11,'Calculs bonus malus'!$A$72)*'Calculs bonus malus'!AU79</f>
        <v>0</v>
      </c>
      <c r="AX79" s="7">
        <f>COUNTIF('Création Personnage'!$B$11,'Calculs bonus malus'!$A$72)*'Calculs bonus malus'!AW79</f>
        <v>0</v>
      </c>
      <c r="AZ79" s="7">
        <f>COUNTIF('Création Personnage'!$B$11,'Calculs bonus malus'!$A$72)*'Calculs bonus malus'!AY79</f>
        <v>0</v>
      </c>
      <c r="BB79" s="7">
        <f>COUNTIF('Création Personnage'!$B$11,'Calculs bonus malus'!$A$72)*'Calculs bonus malus'!BA79</f>
        <v>0</v>
      </c>
      <c r="BD79" s="7">
        <f>COUNTIF('Création Personnage'!$B$11,'Calculs bonus malus'!$A$72)*'Calculs bonus malus'!BC79</f>
        <v>0</v>
      </c>
      <c r="BF79" s="7">
        <f>COUNTIF('Création Personnage'!$B$11,'Calculs bonus malus'!$A$72)*'Calculs bonus malus'!BE79</f>
        <v>0</v>
      </c>
      <c r="BH79" s="7">
        <f>COUNTIF('Création Personnage'!$B$11,'Calculs bonus malus'!$A$72)*'Calculs bonus malus'!BG79</f>
        <v>0</v>
      </c>
      <c r="BJ79" s="7">
        <f>COUNTIF('Création Personnage'!$B$11,'Calculs bonus malus'!$A$72)*'Calculs bonus malus'!BI79</f>
        <v>0</v>
      </c>
      <c r="BL79" s="7">
        <f>COUNTIF('Création Personnage'!$B$11,'Calculs bonus malus'!$A$72)*'Calculs bonus malus'!BK79</f>
        <v>0</v>
      </c>
      <c r="BN79" s="7">
        <f>COUNTIF('Création Personnage'!$B$11,'Calculs bonus malus'!$A$72)*'Calculs bonus malus'!BM79</f>
        <v>0</v>
      </c>
      <c r="BP79" s="7">
        <f>COUNTIF('Création Personnage'!$B$11,'Calculs bonus malus'!$A$72)*'Calculs bonus malus'!BO79</f>
        <v>0</v>
      </c>
      <c r="BR79" s="7">
        <f>COUNTIF('Création Personnage'!$B$11,'Calculs bonus malus'!$A$72)*'Calculs bonus malus'!BQ79</f>
        <v>0</v>
      </c>
      <c r="BT79" s="7">
        <f>COUNTIF('Création Personnage'!$B$11,'Calculs bonus malus'!$A$72)*'Calculs bonus malus'!BS79</f>
        <v>0</v>
      </c>
      <c r="BV79" s="7">
        <f>COUNTIF('Création Personnage'!$B$11,'Calculs bonus malus'!$A$72)*'Calculs bonus malus'!BU79</f>
        <v>0</v>
      </c>
      <c r="BX79" s="7">
        <f>COUNTIF('Création Personnage'!$B$11,'Calculs bonus malus'!$A$72)*'Calculs bonus malus'!BW79</f>
        <v>0</v>
      </c>
      <c r="BZ79" s="7">
        <f>COUNTIF('Création Personnage'!$B$11,'Calculs bonus malus'!$A$72)*'Calculs bonus malus'!BY79</f>
        <v>0</v>
      </c>
      <c r="CB79" s="7">
        <f>COUNTIF('Création Personnage'!$B$11,'Calculs bonus malus'!$A$72)*'Calculs bonus malus'!CA79</f>
        <v>0</v>
      </c>
      <c r="CD79" s="7">
        <f>COUNTIF('Création Personnage'!$B$11,'Calculs bonus malus'!$A$72)*'Calculs bonus malus'!CC79</f>
        <v>0</v>
      </c>
      <c r="CF79" s="7">
        <f>COUNTIF('Création Personnage'!$B$11,'Calculs bonus malus'!$A$72)*'Calculs bonus malus'!CE79</f>
        <v>0</v>
      </c>
      <c r="CH79" s="7">
        <f>COUNTIF('Création Personnage'!$B$11,'Calculs bonus malus'!$A$72)*'Calculs bonus malus'!CG79</f>
        <v>0</v>
      </c>
      <c r="CJ79" s="7">
        <f>COUNTIF('Création Personnage'!$B$11,'Calculs bonus malus'!$A$72)*'Calculs bonus malus'!CI79</f>
        <v>0</v>
      </c>
      <c r="CL79" s="7">
        <f>COUNTIF('Création Personnage'!$B$11,'Calculs bonus malus'!$A$72)*'Calculs bonus malus'!CK79</f>
        <v>0</v>
      </c>
      <c r="CN79" s="7">
        <f>COUNTIF('Création Personnage'!$B$11,'Calculs bonus malus'!$A$72)*'Calculs bonus malus'!CM79</f>
        <v>0</v>
      </c>
      <c r="CP79" s="7">
        <f>COUNTIF('Création Personnage'!$B$11,'Calculs bonus malus'!$A$72)*'Calculs bonus malus'!CO79</f>
        <v>0</v>
      </c>
      <c r="CR79" s="7">
        <f>COUNTIF('Création Personnage'!$B$11,'Calculs bonus malus'!$A$72)*'Calculs bonus malus'!CQ79</f>
        <v>0</v>
      </c>
      <c r="CS79">
        <v>1</v>
      </c>
      <c r="CT79" s="7">
        <f>COUNTIF('Création Personnage'!$B$11,'Calculs bonus malus'!$A$72)*'Calculs bonus malus'!CS79</f>
        <v>0</v>
      </c>
      <c r="CV79" s="7">
        <f>COUNTIF('Création Personnage'!$B$11,'Calculs bonus malus'!$A$72)*'Calculs bonus malus'!CU79</f>
        <v>0</v>
      </c>
      <c r="CX79" s="7">
        <f>COUNTIF('Création Personnage'!$B$11,'Calculs bonus malus'!$A$72)*'Calculs bonus malus'!CW79</f>
        <v>0</v>
      </c>
      <c r="CZ79" s="7">
        <f>COUNTIF('Création Personnage'!$B$11,'Calculs bonus malus'!$A$72)*'Calculs bonus malus'!CY79</f>
        <v>0</v>
      </c>
      <c r="DB79" s="7">
        <f>COUNTIF('Création Personnage'!$B$11,'Calculs bonus malus'!$A$72)*'Calculs bonus malus'!DA79</f>
        <v>0</v>
      </c>
      <c r="DD79" s="7">
        <f>COUNTIF('Création Personnage'!$B$11,'Calculs bonus malus'!$A$72)*'Calculs bonus malus'!DC79</f>
        <v>0</v>
      </c>
      <c r="DF79" s="7">
        <f>COUNTIF('Création Personnage'!$B$11,'Calculs bonus malus'!$A$72)*'Calculs bonus malus'!DE79</f>
        <v>0</v>
      </c>
      <c r="DH79" s="7">
        <f>COUNTIF('Création Personnage'!$B$11,'Calculs bonus malus'!$A$72)*'Calculs bonus malus'!DG79</f>
        <v>0</v>
      </c>
      <c r="DJ79" s="7">
        <f>COUNTIF('Création Personnage'!$B$11,'Calculs bonus malus'!$A$72)*'Calculs bonus malus'!DI79</f>
        <v>0</v>
      </c>
    </row>
    <row r="80" spans="1:114" x14ac:dyDescent="0.2">
      <c r="A80" s="257" t="str">
        <f>Params!A153</f>
        <v>Fusillier</v>
      </c>
      <c r="B80" s="7" t="s">
        <v>91</v>
      </c>
      <c r="D80" s="7">
        <f>COUNTIF('Création Personnage'!$B$11,'Calculs bonus malus'!$A$80)*'Calculs bonus malus'!C80</f>
        <v>0</v>
      </c>
      <c r="F80" s="7">
        <f>COUNTIF('Création Personnage'!$B$11,'Calculs bonus malus'!$A$80)*'Calculs bonus malus'!E80</f>
        <v>0</v>
      </c>
      <c r="G80">
        <v>1</v>
      </c>
      <c r="H80" s="7">
        <f>COUNTIF('Création Personnage'!$B$11,'Calculs bonus malus'!$A$80)*'Calculs bonus malus'!G80</f>
        <v>0</v>
      </c>
      <c r="J80" s="7">
        <f>COUNTIF('Création Personnage'!$B$11,'Calculs bonus malus'!$A$80)*'Calculs bonus malus'!I80</f>
        <v>0</v>
      </c>
      <c r="L80" s="7">
        <f>COUNTIF('Création Personnage'!$B$11,'Calculs bonus malus'!$A$80)*'Calculs bonus malus'!K80</f>
        <v>0</v>
      </c>
      <c r="N80" s="7">
        <f>COUNTIF('Création Personnage'!$B$11,'Calculs bonus malus'!$A$80)*'Calculs bonus malus'!M80</f>
        <v>0</v>
      </c>
      <c r="P80" s="7">
        <f>COUNTIF('Création Personnage'!$B$11,'Calculs bonus malus'!$A$80)*'Calculs bonus malus'!O80</f>
        <v>0</v>
      </c>
      <c r="R80" s="7">
        <f>COUNTIF('Création Personnage'!$B$11,'Calculs bonus malus'!$A$80)*'Calculs bonus malus'!Q80</f>
        <v>0</v>
      </c>
      <c r="T80" s="7">
        <f>COUNTIF('Création Personnage'!$B$11,'Calculs bonus malus'!$A$80)*'Calculs bonus malus'!S80</f>
        <v>0</v>
      </c>
      <c r="V80" s="7">
        <f>COUNTIF('Création Personnage'!$B$11,'Calculs bonus malus'!$A$80)*'Calculs bonus malus'!U80</f>
        <v>0</v>
      </c>
      <c r="X80" s="7">
        <f>COUNTIF('Création Personnage'!$B$11,'Calculs bonus malus'!$A$80)*'Calculs bonus malus'!W80</f>
        <v>0</v>
      </c>
      <c r="Z80" s="7">
        <f>COUNTIF('Création Personnage'!$B$11,'Calculs bonus malus'!$A$80)*'Calculs bonus malus'!Y80</f>
        <v>0</v>
      </c>
      <c r="AB80" s="7">
        <f>COUNTIF('Création Personnage'!$B$11,'Calculs bonus malus'!$A$80)*'Calculs bonus malus'!AA80</f>
        <v>0</v>
      </c>
      <c r="AD80" s="7">
        <f>COUNTIF('Création Personnage'!$B$11,'Calculs bonus malus'!$A$80)*'Calculs bonus malus'!AC80</f>
        <v>0</v>
      </c>
      <c r="AF80" s="7">
        <f>COUNTIF('Création Personnage'!$B$11,'Calculs bonus malus'!$A$80)*'Calculs bonus malus'!AE80</f>
        <v>0</v>
      </c>
      <c r="AH80" s="7">
        <f>COUNTIF('Création Personnage'!$B$11,'Calculs bonus malus'!$A$80)*'Calculs bonus malus'!AG80</f>
        <v>0</v>
      </c>
      <c r="AJ80" s="7">
        <f>COUNTIF('Création Personnage'!$B$11,'Calculs bonus malus'!$A$80)*'Calculs bonus malus'!AI80</f>
        <v>0</v>
      </c>
      <c r="AL80" s="7">
        <f>COUNTIF('Création Personnage'!$B$11,'Calculs bonus malus'!$A$80)*'Calculs bonus malus'!AK80</f>
        <v>0</v>
      </c>
      <c r="AN80" s="7">
        <f>COUNTIF('Création Personnage'!$B$11,'Calculs bonus malus'!$A$80)*'Calculs bonus malus'!AM80</f>
        <v>0</v>
      </c>
      <c r="AP80" s="7">
        <f>COUNTIF('Création Personnage'!$B$11,'Calculs bonus malus'!$A$80)*'Calculs bonus malus'!AO80</f>
        <v>0</v>
      </c>
      <c r="AR80" s="7">
        <f>COUNTIF('Création Personnage'!$B$11,'Calculs bonus malus'!$A$80)*'Calculs bonus malus'!AQ80</f>
        <v>0</v>
      </c>
      <c r="AT80" s="7">
        <f>COUNTIF('Création Personnage'!$B$11,'Calculs bonus malus'!$A$80)*'Calculs bonus malus'!AS80</f>
        <v>0</v>
      </c>
      <c r="AV80" s="7">
        <f>COUNTIF('Création Personnage'!$B$11,'Calculs bonus malus'!$A$80)*'Calculs bonus malus'!AU80</f>
        <v>0</v>
      </c>
      <c r="AX80" s="7">
        <f>COUNTIF('Création Personnage'!$B$11,'Calculs bonus malus'!$A$80)*'Calculs bonus malus'!AW80</f>
        <v>0</v>
      </c>
      <c r="AZ80" s="7">
        <f>COUNTIF('Création Personnage'!$B$11,'Calculs bonus malus'!$A$80)*'Calculs bonus malus'!AY80</f>
        <v>0</v>
      </c>
      <c r="BB80" s="7">
        <f>COUNTIF('Création Personnage'!$B$11,'Calculs bonus malus'!$A$80)*'Calculs bonus malus'!BA80</f>
        <v>0</v>
      </c>
      <c r="BD80" s="7">
        <f>COUNTIF('Création Personnage'!$B$11,'Calculs bonus malus'!$A$80)*'Calculs bonus malus'!BC80</f>
        <v>0</v>
      </c>
      <c r="BF80" s="7">
        <f>COUNTIF('Création Personnage'!$B$11,'Calculs bonus malus'!$A$80)*'Calculs bonus malus'!BE80</f>
        <v>0</v>
      </c>
      <c r="BH80" s="7">
        <f>COUNTIF('Création Personnage'!$B$11,'Calculs bonus malus'!$A$80)*'Calculs bonus malus'!BG80</f>
        <v>0</v>
      </c>
      <c r="BJ80" s="7">
        <f>COUNTIF('Création Personnage'!$B$11,'Calculs bonus malus'!$A$80)*'Calculs bonus malus'!BI80</f>
        <v>0</v>
      </c>
      <c r="BL80" s="7">
        <f>COUNTIF('Création Personnage'!$B$11,'Calculs bonus malus'!$A$80)*'Calculs bonus malus'!BK80</f>
        <v>0</v>
      </c>
      <c r="BN80" s="7">
        <f>COUNTIF('Création Personnage'!$B$11,'Calculs bonus malus'!$A$80)*'Calculs bonus malus'!BM80</f>
        <v>0</v>
      </c>
      <c r="BP80" s="7">
        <f>COUNTIF('Création Personnage'!$B$11,'Calculs bonus malus'!$A$80)*'Calculs bonus malus'!BO80</f>
        <v>0</v>
      </c>
      <c r="BR80" s="7">
        <f>COUNTIF('Création Personnage'!$B$11,'Calculs bonus malus'!$A$80)*'Calculs bonus malus'!BQ80</f>
        <v>0</v>
      </c>
      <c r="BT80" s="7">
        <f>COUNTIF('Création Personnage'!$B$11,'Calculs bonus malus'!$A$80)*'Calculs bonus malus'!BS80</f>
        <v>0</v>
      </c>
      <c r="BV80" s="7">
        <f>COUNTIF('Création Personnage'!$B$11,'Calculs bonus malus'!$A$80)*'Calculs bonus malus'!BU80</f>
        <v>0</v>
      </c>
      <c r="BX80" s="7">
        <f>COUNTIF('Création Personnage'!$B$11,'Calculs bonus malus'!$A$80)*'Calculs bonus malus'!BW80</f>
        <v>0</v>
      </c>
      <c r="BZ80" s="7">
        <f>COUNTIF('Création Personnage'!$B$11,'Calculs bonus malus'!$A$80)*'Calculs bonus malus'!BY80</f>
        <v>0</v>
      </c>
      <c r="CB80" s="7">
        <f>COUNTIF('Création Personnage'!$B$11,'Calculs bonus malus'!$A$80)*'Calculs bonus malus'!CA80</f>
        <v>0</v>
      </c>
      <c r="CD80" s="7">
        <f>COUNTIF('Création Personnage'!$B$11,'Calculs bonus malus'!$A$80)*'Calculs bonus malus'!CC80</f>
        <v>0</v>
      </c>
      <c r="CF80" s="7">
        <f>COUNTIF('Création Personnage'!$B$11,'Calculs bonus malus'!$A$80)*'Calculs bonus malus'!CE80</f>
        <v>0</v>
      </c>
      <c r="CH80" s="7">
        <f>COUNTIF('Création Personnage'!$B$11,'Calculs bonus malus'!$A$80)*'Calculs bonus malus'!CG80</f>
        <v>0</v>
      </c>
      <c r="CJ80" s="7">
        <f>COUNTIF('Création Personnage'!$B$11,'Calculs bonus malus'!$A$80)*'Calculs bonus malus'!CI80</f>
        <v>0</v>
      </c>
      <c r="CL80" s="7">
        <f>COUNTIF('Création Personnage'!$B$11,'Calculs bonus malus'!$A$80)*'Calculs bonus malus'!CK80</f>
        <v>0</v>
      </c>
      <c r="CN80" s="7">
        <f>COUNTIF('Création Personnage'!$B$11,'Calculs bonus malus'!$A$80)*'Calculs bonus malus'!CM80</f>
        <v>0</v>
      </c>
      <c r="CP80" s="7">
        <f>COUNTIF('Création Personnage'!$B$11,'Calculs bonus malus'!$A$80)*'Calculs bonus malus'!CO80</f>
        <v>0</v>
      </c>
      <c r="CR80" s="7">
        <f>COUNTIF('Création Personnage'!$B$11,'Calculs bonus malus'!$A$80)*'Calculs bonus malus'!CQ80</f>
        <v>0</v>
      </c>
      <c r="CT80" s="7">
        <f>COUNTIF('Création Personnage'!$B$11,'Calculs bonus malus'!$A$80)*'Calculs bonus malus'!CS80</f>
        <v>0</v>
      </c>
      <c r="CV80" s="7">
        <f>COUNTIF('Création Personnage'!$B$11,'Calculs bonus malus'!$A$80)*'Calculs bonus malus'!CU80</f>
        <v>0</v>
      </c>
      <c r="CX80" s="7">
        <f>COUNTIF('Création Personnage'!$B$11,'Calculs bonus malus'!$A$80)*'Calculs bonus malus'!CW80</f>
        <v>0</v>
      </c>
      <c r="CZ80" s="7">
        <f>COUNTIF('Création Personnage'!$B$11,'Calculs bonus malus'!$A$80)*'Calculs bonus malus'!CY80</f>
        <v>0</v>
      </c>
      <c r="DB80" s="7">
        <f>COUNTIF('Création Personnage'!$B$11,'Calculs bonus malus'!$A$80)*'Calculs bonus malus'!DA80</f>
        <v>0</v>
      </c>
      <c r="DD80" s="7">
        <f>COUNTIF('Création Personnage'!$B$11,'Calculs bonus malus'!$A$80)*'Calculs bonus malus'!DC80</f>
        <v>0</v>
      </c>
      <c r="DF80" s="7">
        <f>COUNTIF('Création Personnage'!$B$11,'Calculs bonus malus'!$A$80)*'Calculs bonus malus'!DE80</f>
        <v>0</v>
      </c>
      <c r="DH80" s="7">
        <f>COUNTIF('Création Personnage'!$B$11,'Calculs bonus malus'!$A$80)*'Calculs bonus malus'!DG80</f>
        <v>0</v>
      </c>
      <c r="DJ80" s="7">
        <f>COUNTIF('Création Personnage'!$B$11,'Calculs bonus malus'!$A$80)*'Calculs bonus malus'!DI80</f>
        <v>0</v>
      </c>
    </row>
    <row r="81" spans="1:114" x14ac:dyDescent="0.2">
      <c r="A81" s="257"/>
      <c r="B81" t="s">
        <v>133</v>
      </c>
      <c r="D81" s="7">
        <f>COUNTIF('Création Personnage'!$B$11,'Calculs bonus malus'!$A$80)*'Calculs bonus malus'!C81</f>
        <v>0</v>
      </c>
      <c r="F81" s="7">
        <f>COUNTIF('Création Personnage'!$B$11,'Calculs bonus malus'!$A$80)*'Calculs bonus malus'!E81</f>
        <v>0</v>
      </c>
      <c r="H81" s="7">
        <f>COUNTIF('Création Personnage'!$B$11,'Calculs bonus malus'!$A$80)*'Calculs bonus malus'!G81</f>
        <v>0</v>
      </c>
      <c r="I81">
        <v>1</v>
      </c>
      <c r="J81" s="7">
        <f>COUNTIF('Création Personnage'!$B$11,'Calculs bonus malus'!$A$80)*'Calculs bonus malus'!I81</f>
        <v>0</v>
      </c>
      <c r="L81" s="7">
        <f>COUNTIF('Création Personnage'!$B$11,'Calculs bonus malus'!$A$80)*'Calculs bonus malus'!K81</f>
        <v>0</v>
      </c>
      <c r="N81" s="7">
        <f>COUNTIF('Création Personnage'!$B$11,'Calculs bonus malus'!$A$80)*'Calculs bonus malus'!M81</f>
        <v>0</v>
      </c>
      <c r="P81" s="7">
        <f>COUNTIF('Création Personnage'!$B$11,'Calculs bonus malus'!$A$80)*'Calculs bonus malus'!O81</f>
        <v>0</v>
      </c>
      <c r="R81" s="7">
        <f>COUNTIF('Création Personnage'!$B$11,'Calculs bonus malus'!$A$80)*'Calculs bonus malus'!Q81</f>
        <v>0</v>
      </c>
      <c r="T81" s="7">
        <f>COUNTIF('Création Personnage'!$B$11,'Calculs bonus malus'!$A$80)*'Calculs bonus malus'!S81</f>
        <v>0</v>
      </c>
      <c r="V81" s="7">
        <f>COUNTIF('Création Personnage'!$B$11,'Calculs bonus malus'!$A$80)*'Calculs bonus malus'!U81</f>
        <v>0</v>
      </c>
      <c r="X81" s="7">
        <f>COUNTIF('Création Personnage'!$B$11,'Calculs bonus malus'!$A$80)*'Calculs bonus malus'!W81</f>
        <v>0</v>
      </c>
      <c r="Z81" s="7">
        <f>COUNTIF('Création Personnage'!$B$11,'Calculs bonus malus'!$A$80)*'Calculs bonus malus'!Y81</f>
        <v>0</v>
      </c>
      <c r="AB81" s="7">
        <f>COUNTIF('Création Personnage'!$B$11,'Calculs bonus malus'!$A$80)*'Calculs bonus malus'!AA81</f>
        <v>0</v>
      </c>
      <c r="AD81" s="7">
        <f>COUNTIF('Création Personnage'!$B$11,'Calculs bonus malus'!$A$80)*'Calculs bonus malus'!AC81</f>
        <v>0</v>
      </c>
      <c r="AF81" s="7">
        <f>COUNTIF('Création Personnage'!$B$11,'Calculs bonus malus'!$A$80)*'Calculs bonus malus'!AE81</f>
        <v>0</v>
      </c>
      <c r="AH81" s="7">
        <f>COUNTIF('Création Personnage'!$B$11,'Calculs bonus malus'!$A$80)*'Calculs bonus malus'!AG81</f>
        <v>0</v>
      </c>
      <c r="AJ81" s="7">
        <f>COUNTIF('Création Personnage'!$B$11,'Calculs bonus malus'!$A$80)*'Calculs bonus malus'!AI81</f>
        <v>0</v>
      </c>
      <c r="AL81" s="7">
        <f>COUNTIF('Création Personnage'!$B$11,'Calculs bonus malus'!$A$80)*'Calculs bonus malus'!AK81</f>
        <v>0</v>
      </c>
      <c r="AN81" s="7">
        <f>COUNTIF('Création Personnage'!$B$11,'Calculs bonus malus'!$A$80)*'Calculs bonus malus'!AM81</f>
        <v>0</v>
      </c>
      <c r="AP81" s="7">
        <f>COUNTIF('Création Personnage'!$B$11,'Calculs bonus malus'!$A$80)*'Calculs bonus malus'!AO81</f>
        <v>0</v>
      </c>
      <c r="AR81" s="7">
        <f>COUNTIF('Création Personnage'!$B$11,'Calculs bonus malus'!$A$80)*'Calculs bonus malus'!AQ81</f>
        <v>0</v>
      </c>
      <c r="AT81" s="7">
        <f>COUNTIF('Création Personnage'!$B$11,'Calculs bonus malus'!$A$80)*'Calculs bonus malus'!AS81</f>
        <v>0</v>
      </c>
      <c r="AV81" s="7">
        <f>COUNTIF('Création Personnage'!$B$11,'Calculs bonus malus'!$A$80)*'Calculs bonus malus'!AU81</f>
        <v>0</v>
      </c>
      <c r="AX81" s="7">
        <f>COUNTIF('Création Personnage'!$B$11,'Calculs bonus malus'!$A$80)*'Calculs bonus malus'!AW81</f>
        <v>0</v>
      </c>
      <c r="AZ81" s="7">
        <f>COUNTIF('Création Personnage'!$B$11,'Calculs bonus malus'!$A$80)*'Calculs bonus malus'!AY81</f>
        <v>0</v>
      </c>
      <c r="BB81" s="7">
        <f>COUNTIF('Création Personnage'!$B$11,'Calculs bonus malus'!$A$80)*'Calculs bonus malus'!BA81</f>
        <v>0</v>
      </c>
      <c r="BD81" s="7">
        <f>COUNTIF('Création Personnage'!$B$11,'Calculs bonus malus'!$A$80)*'Calculs bonus malus'!BC81</f>
        <v>0</v>
      </c>
      <c r="BF81" s="7">
        <f>COUNTIF('Création Personnage'!$B$11,'Calculs bonus malus'!$A$80)*'Calculs bonus malus'!BE81</f>
        <v>0</v>
      </c>
      <c r="BH81" s="7">
        <f>COUNTIF('Création Personnage'!$B$11,'Calculs bonus malus'!$A$80)*'Calculs bonus malus'!BG81</f>
        <v>0</v>
      </c>
      <c r="BJ81" s="7">
        <f>COUNTIF('Création Personnage'!$B$11,'Calculs bonus malus'!$A$80)*'Calculs bonus malus'!BI81</f>
        <v>0</v>
      </c>
      <c r="BL81" s="7">
        <f>COUNTIF('Création Personnage'!$B$11,'Calculs bonus malus'!$A$80)*'Calculs bonus malus'!BK81</f>
        <v>0</v>
      </c>
      <c r="BN81" s="7">
        <f>COUNTIF('Création Personnage'!$B$11,'Calculs bonus malus'!$A$80)*'Calculs bonus malus'!BM81</f>
        <v>0</v>
      </c>
      <c r="BP81" s="7">
        <f>COUNTIF('Création Personnage'!$B$11,'Calculs bonus malus'!$A$80)*'Calculs bonus malus'!BO81</f>
        <v>0</v>
      </c>
      <c r="BR81" s="7">
        <f>COUNTIF('Création Personnage'!$B$11,'Calculs bonus malus'!$A$80)*'Calculs bonus malus'!BQ81</f>
        <v>0</v>
      </c>
      <c r="BT81" s="7">
        <f>COUNTIF('Création Personnage'!$B$11,'Calculs bonus malus'!$A$80)*'Calculs bonus malus'!BS81</f>
        <v>0</v>
      </c>
      <c r="BV81" s="7">
        <f>COUNTIF('Création Personnage'!$B$11,'Calculs bonus malus'!$A$80)*'Calculs bonus malus'!BU81</f>
        <v>0</v>
      </c>
      <c r="BX81" s="7">
        <f>COUNTIF('Création Personnage'!$B$11,'Calculs bonus malus'!$A$80)*'Calculs bonus malus'!BW81</f>
        <v>0</v>
      </c>
      <c r="BZ81" s="7">
        <f>COUNTIF('Création Personnage'!$B$11,'Calculs bonus malus'!$A$80)*'Calculs bonus malus'!BY81</f>
        <v>0</v>
      </c>
      <c r="CB81" s="7">
        <f>COUNTIF('Création Personnage'!$B$11,'Calculs bonus malus'!$A$80)*'Calculs bonus malus'!CA81</f>
        <v>0</v>
      </c>
      <c r="CD81" s="7">
        <f>COUNTIF('Création Personnage'!$B$11,'Calculs bonus malus'!$A$80)*'Calculs bonus malus'!CC81</f>
        <v>0</v>
      </c>
      <c r="CF81" s="7">
        <f>COUNTIF('Création Personnage'!$B$11,'Calculs bonus malus'!$A$80)*'Calculs bonus malus'!CE81</f>
        <v>0</v>
      </c>
      <c r="CH81" s="7">
        <f>COUNTIF('Création Personnage'!$B$11,'Calculs bonus malus'!$A$80)*'Calculs bonus malus'!CG81</f>
        <v>0</v>
      </c>
      <c r="CJ81" s="7">
        <f>COUNTIF('Création Personnage'!$B$11,'Calculs bonus malus'!$A$80)*'Calculs bonus malus'!CI81</f>
        <v>0</v>
      </c>
      <c r="CL81" s="7">
        <f>COUNTIF('Création Personnage'!$B$11,'Calculs bonus malus'!$A$80)*'Calculs bonus malus'!CK81</f>
        <v>0</v>
      </c>
      <c r="CN81" s="7">
        <f>COUNTIF('Création Personnage'!$B$11,'Calculs bonus malus'!$A$80)*'Calculs bonus malus'!CM81</f>
        <v>0</v>
      </c>
      <c r="CP81" s="7">
        <f>COUNTIF('Création Personnage'!$B$11,'Calculs bonus malus'!$A$80)*'Calculs bonus malus'!CO81</f>
        <v>0</v>
      </c>
      <c r="CR81" s="7">
        <f>COUNTIF('Création Personnage'!$B$11,'Calculs bonus malus'!$A$80)*'Calculs bonus malus'!CQ81</f>
        <v>0</v>
      </c>
      <c r="CT81" s="7">
        <f>COUNTIF('Création Personnage'!$B$11,'Calculs bonus malus'!$A$80)*'Calculs bonus malus'!CS81</f>
        <v>0</v>
      </c>
      <c r="CV81" s="7">
        <f>COUNTIF('Création Personnage'!$B$11,'Calculs bonus malus'!$A$80)*'Calculs bonus malus'!CU81</f>
        <v>0</v>
      </c>
      <c r="CX81" s="7">
        <f>COUNTIF('Création Personnage'!$B$11,'Calculs bonus malus'!$A$80)*'Calculs bonus malus'!CW81</f>
        <v>0</v>
      </c>
      <c r="CZ81" s="7">
        <f>COUNTIF('Création Personnage'!$B$11,'Calculs bonus malus'!$A$80)*'Calculs bonus malus'!CY81</f>
        <v>0</v>
      </c>
      <c r="DB81" s="7">
        <f>COUNTIF('Création Personnage'!$B$11,'Calculs bonus malus'!$A$80)*'Calculs bonus malus'!DA81</f>
        <v>0</v>
      </c>
      <c r="DD81" s="7">
        <f>COUNTIF('Création Personnage'!$B$11,'Calculs bonus malus'!$A$80)*'Calculs bonus malus'!DC81</f>
        <v>0</v>
      </c>
      <c r="DF81" s="7">
        <f>COUNTIF('Création Personnage'!$B$11,'Calculs bonus malus'!$A$80)*'Calculs bonus malus'!DE81</f>
        <v>0</v>
      </c>
      <c r="DH81" s="7">
        <f>COUNTIF('Création Personnage'!$B$11,'Calculs bonus malus'!$A$80)*'Calculs bonus malus'!DG81</f>
        <v>0</v>
      </c>
      <c r="DJ81" s="7">
        <f>COUNTIF('Création Personnage'!$B$11,'Calculs bonus malus'!$A$80)*'Calculs bonus malus'!DI81</f>
        <v>0</v>
      </c>
    </row>
    <row r="82" spans="1:114" x14ac:dyDescent="0.2">
      <c r="A82" s="257"/>
      <c r="B82" s="7" t="s">
        <v>128</v>
      </c>
      <c r="D82" s="7">
        <f>COUNTIF('Création Personnage'!$B$11,'Calculs bonus malus'!$A$80)*'Calculs bonus malus'!C82</f>
        <v>0</v>
      </c>
      <c r="F82" s="7">
        <f>COUNTIF('Création Personnage'!$B$11,'Calculs bonus malus'!$A$80)*'Calculs bonus malus'!E82</f>
        <v>0</v>
      </c>
      <c r="H82" s="7">
        <f>COUNTIF('Création Personnage'!$B$11,'Calculs bonus malus'!$A$80)*'Calculs bonus malus'!G82</f>
        <v>0</v>
      </c>
      <c r="J82" s="7">
        <f>COUNTIF('Création Personnage'!$B$11,'Calculs bonus malus'!$A$80)*'Calculs bonus malus'!I82</f>
        <v>0</v>
      </c>
      <c r="L82" s="7">
        <f>COUNTIF('Création Personnage'!$B$11,'Calculs bonus malus'!$A$80)*'Calculs bonus malus'!K82</f>
        <v>0</v>
      </c>
      <c r="N82" s="7">
        <f>COUNTIF('Création Personnage'!$B$11,'Calculs bonus malus'!$A$80)*'Calculs bonus malus'!M82</f>
        <v>0</v>
      </c>
      <c r="P82" s="7">
        <f>COUNTIF('Création Personnage'!$B$11,'Calculs bonus malus'!$A$80)*'Calculs bonus malus'!O82</f>
        <v>0</v>
      </c>
      <c r="R82" s="7">
        <f>COUNTIF('Création Personnage'!$B$11,'Calculs bonus malus'!$A$80)*'Calculs bonus malus'!Q82</f>
        <v>0</v>
      </c>
      <c r="T82" s="7">
        <f>COUNTIF('Création Personnage'!$B$11,'Calculs bonus malus'!$A$80)*'Calculs bonus malus'!S82</f>
        <v>0</v>
      </c>
      <c r="V82" s="7">
        <f>COUNTIF('Création Personnage'!$B$11,'Calculs bonus malus'!$A$80)*'Calculs bonus malus'!U82</f>
        <v>0</v>
      </c>
      <c r="X82" s="7">
        <f>COUNTIF('Création Personnage'!$B$11,'Calculs bonus malus'!$A$80)*'Calculs bonus malus'!W82</f>
        <v>0</v>
      </c>
      <c r="Z82" s="7">
        <f>COUNTIF('Création Personnage'!$B$11,'Calculs bonus malus'!$A$80)*'Calculs bonus malus'!Y82</f>
        <v>0</v>
      </c>
      <c r="AA82">
        <v>1</v>
      </c>
      <c r="AB82" s="7">
        <f>COUNTIF('Création Personnage'!$B$11,'Calculs bonus malus'!$A$80)*'Calculs bonus malus'!AA82</f>
        <v>0</v>
      </c>
      <c r="AD82" s="7">
        <f>COUNTIF('Création Personnage'!$B$11,'Calculs bonus malus'!$A$80)*'Calculs bonus malus'!AC82</f>
        <v>0</v>
      </c>
      <c r="AF82" s="7">
        <f>COUNTIF('Création Personnage'!$B$11,'Calculs bonus malus'!$A$80)*'Calculs bonus malus'!AE82</f>
        <v>0</v>
      </c>
      <c r="AH82" s="7">
        <f>COUNTIF('Création Personnage'!$B$11,'Calculs bonus malus'!$A$80)*'Calculs bonus malus'!AG82</f>
        <v>0</v>
      </c>
      <c r="AJ82" s="7">
        <f>COUNTIF('Création Personnage'!$B$11,'Calculs bonus malus'!$A$80)*'Calculs bonus malus'!AI82</f>
        <v>0</v>
      </c>
      <c r="AL82" s="7">
        <f>COUNTIF('Création Personnage'!$B$11,'Calculs bonus malus'!$A$80)*'Calculs bonus malus'!AK82</f>
        <v>0</v>
      </c>
      <c r="AN82" s="7">
        <f>COUNTIF('Création Personnage'!$B$11,'Calculs bonus malus'!$A$80)*'Calculs bonus malus'!AM82</f>
        <v>0</v>
      </c>
      <c r="AP82" s="7">
        <f>COUNTIF('Création Personnage'!$B$11,'Calculs bonus malus'!$A$80)*'Calculs bonus malus'!AO82</f>
        <v>0</v>
      </c>
      <c r="AR82" s="7">
        <f>COUNTIF('Création Personnage'!$B$11,'Calculs bonus malus'!$A$80)*'Calculs bonus malus'!AQ82</f>
        <v>0</v>
      </c>
      <c r="AT82" s="7">
        <f>COUNTIF('Création Personnage'!$B$11,'Calculs bonus malus'!$A$80)*'Calculs bonus malus'!AS82</f>
        <v>0</v>
      </c>
      <c r="AV82" s="7">
        <f>COUNTIF('Création Personnage'!$B$11,'Calculs bonus malus'!$A$80)*'Calculs bonus malus'!AU82</f>
        <v>0</v>
      </c>
      <c r="AX82" s="7">
        <f>COUNTIF('Création Personnage'!$B$11,'Calculs bonus malus'!$A$80)*'Calculs bonus malus'!AW82</f>
        <v>0</v>
      </c>
      <c r="AZ82" s="7">
        <f>COUNTIF('Création Personnage'!$B$11,'Calculs bonus malus'!$A$80)*'Calculs bonus malus'!AY82</f>
        <v>0</v>
      </c>
      <c r="BB82" s="7">
        <f>COUNTIF('Création Personnage'!$B$11,'Calculs bonus malus'!$A$80)*'Calculs bonus malus'!BA82</f>
        <v>0</v>
      </c>
      <c r="BD82" s="7">
        <f>COUNTIF('Création Personnage'!$B$11,'Calculs bonus malus'!$A$80)*'Calculs bonus malus'!BC82</f>
        <v>0</v>
      </c>
      <c r="BF82" s="7">
        <f>COUNTIF('Création Personnage'!$B$11,'Calculs bonus malus'!$A$80)*'Calculs bonus malus'!BE82</f>
        <v>0</v>
      </c>
      <c r="BH82" s="7">
        <f>COUNTIF('Création Personnage'!$B$11,'Calculs bonus malus'!$A$80)*'Calculs bonus malus'!BG82</f>
        <v>0</v>
      </c>
      <c r="BJ82" s="7">
        <f>COUNTIF('Création Personnage'!$B$11,'Calculs bonus malus'!$A$80)*'Calculs bonus malus'!BI82</f>
        <v>0</v>
      </c>
      <c r="BL82" s="7">
        <f>COUNTIF('Création Personnage'!$B$11,'Calculs bonus malus'!$A$80)*'Calculs bonus malus'!BK82</f>
        <v>0</v>
      </c>
      <c r="BN82" s="7">
        <f>COUNTIF('Création Personnage'!$B$11,'Calculs bonus malus'!$A$80)*'Calculs bonus malus'!BM82</f>
        <v>0</v>
      </c>
      <c r="BP82" s="7">
        <f>COUNTIF('Création Personnage'!$B$11,'Calculs bonus malus'!$A$80)*'Calculs bonus malus'!BO82</f>
        <v>0</v>
      </c>
      <c r="BR82" s="7">
        <f>COUNTIF('Création Personnage'!$B$11,'Calculs bonus malus'!$A$80)*'Calculs bonus malus'!BQ82</f>
        <v>0</v>
      </c>
      <c r="BT82" s="7">
        <f>COUNTIF('Création Personnage'!$B$11,'Calculs bonus malus'!$A$80)*'Calculs bonus malus'!BS82</f>
        <v>0</v>
      </c>
      <c r="BV82" s="7">
        <f>COUNTIF('Création Personnage'!$B$11,'Calculs bonus malus'!$A$80)*'Calculs bonus malus'!BU82</f>
        <v>0</v>
      </c>
      <c r="BX82" s="7">
        <f>COUNTIF('Création Personnage'!$B$11,'Calculs bonus malus'!$A$80)*'Calculs bonus malus'!BW82</f>
        <v>0</v>
      </c>
      <c r="BZ82" s="7">
        <f>COUNTIF('Création Personnage'!$B$11,'Calculs bonus malus'!$A$80)*'Calculs bonus malus'!BY82</f>
        <v>0</v>
      </c>
      <c r="CB82" s="7">
        <f>COUNTIF('Création Personnage'!$B$11,'Calculs bonus malus'!$A$80)*'Calculs bonus malus'!CA82</f>
        <v>0</v>
      </c>
      <c r="CD82" s="7">
        <f>COUNTIF('Création Personnage'!$B$11,'Calculs bonus malus'!$A$80)*'Calculs bonus malus'!CC82</f>
        <v>0</v>
      </c>
      <c r="CF82" s="7">
        <f>COUNTIF('Création Personnage'!$B$11,'Calculs bonus malus'!$A$80)*'Calculs bonus malus'!CE82</f>
        <v>0</v>
      </c>
      <c r="CH82" s="7">
        <f>COUNTIF('Création Personnage'!$B$11,'Calculs bonus malus'!$A$80)*'Calculs bonus malus'!CG82</f>
        <v>0</v>
      </c>
      <c r="CJ82" s="7">
        <f>COUNTIF('Création Personnage'!$B$11,'Calculs bonus malus'!$A$80)*'Calculs bonus malus'!CI82</f>
        <v>0</v>
      </c>
      <c r="CL82" s="7">
        <f>COUNTIF('Création Personnage'!$B$11,'Calculs bonus malus'!$A$80)*'Calculs bonus malus'!CK82</f>
        <v>0</v>
      </c>
      <c r="CN82" s="7">
        <f>COUNTIF('Création Personnage'!$B$11,'Calculs bonus malus'!$A$80)*'Calculs bonus malus'!CM82</f>
        <v>0</v>
      </c>
      <c r="CP82" s="7">
        <f>COUNTIF('Création Personnage'!$B$11,'Calculs bonus malus'!$A$80)*'Calculs bonus malus'!CO82</f>
        <v>0</v>
      </c>
      <c r="CR82" s="7">
        <f>COUNTIF('Création Personnage'!$B$11,'Calculs bonus malus'!$A$80)*'Calculs bonus malus'!CQ82</f>
        <v>0</v>
      </c>
      <c r="CT82" s="7">
        <f>COUNTIF('Création Personnage'!$B$11,'Calculs bonus malus'!$A$80)*'Calculs bonus malus'!CS82</f>
        <v>0</v>
      </c>
      <c r="CV82" s="7">
        <f>COUNTIF('Création Personnage'!$B$11,'Calculs bonus malus'!$A$80)*'Calculs bonus malus'!CU82</f>
        <v>0</v>
      </c>
      <c r="CX82" s="7">
        <f>COUNTIF('Création Personnage'!$B$11,'Calculs bonus malus'!$A$80)*'Calculs bonus malus'!CW82</f>
        <v>0</v>
      </c>
      <c r="CZ82" s="7">
        <f>COUNTIF('Création Personnage'!$B$11,'Calculs bonus malus'!$A$80)*'Calculs bonus malus'!CY82</f>
        <v>0</v>
      </c>
      <c r="DB82" s="7">
        <f>COUNTIF('Création Personnage'!$B$11,'Calculs bonus malus'!$A$80)*'Calculs bonus malus'!DA82</f>
        <v>0</v>
      </c>
      <c r="DD82" s="7">
        <f>COUNTIF('Création Personnage'!$B$11,'Calculs bonus malus'!$A$80)*'Calculs bonus malus'!DC82</f>
        <v>0</v>
      </c>
      <c r="DF82" s="7">
        <f>COUNTIF('Création Personnage'!$B$11,'Calculs bonus malus'!$A$80)*'Calculs bonus malus'!DE82</f>
        <v>0</v>
      </c>
      <c r="DH82" s="7">
        <f>COUNTIF('Création Personnage'!$B$11,'Calculs bonus malus'!$A$80)*'Calculs bonus malus'!DG82</f>
        <v>0</v>
      </c>
      <c r="DJ82" s="7">
        <f>COUNTIF('Création Personnage'!$B$11,'Calculs bonus malus'!$A$80)*'Calculs bonus malus'!DI82</f>
        <v>0</v>
      </c>
    </row>
    <row r="83" spans="1:114" x14ac:dyDescent="0.2">
      <c r="A83" s="257"/>
      <c r="B83" t="s">
        <v>175</v>
      </c>
      <c r="D83" s="7">
        <f>COUNTIF('Création Personnage'!$B$11,'Calculs bonus malus'!$A$80)*'Calculs bonus malus'!C83</f>
        <v>0</v>
      </c>
      <c r="F83" s="7">
        <f>COUNTIF('Création Personnage'!$B$11,'Calculs bonus malus'!$A$80)*'Calculs bonus malus'!E83</f>
        <v>0</v>
      </c>
      <c r="H83" s="7">
        <f>COUNTIF('Création Personnage'!$B$11,'Calculs bonus malus'!$A$80)*'Calculs bonus malus'!G83</f>
        <v>0</v>
      </c>
      <c r="J83" s="7">
        <f>COUNTIF('Création Personnage'!$B$11,'Calculs bonus malus'!$A$80)*'Calculs bonus malus'!I83</f>
        <v>0</v>
      </c>
      <c r="L83" s="7">
        <f>COUNTIF('Création Personnage'!$B$11,'Calculs bonus malus'!$A$80)*'Calculs bonus malus'!K83</f>
        <v>0</v>
      </c>
      <c r="N83" s="7">
        <f>COUNTIF('Création Personnage'!$B$11,'Calculs bonus malus'!$A$80)*'Calculs bonus malus'!M83</f>
        <v>0</v>
      </c>
      <c r="P83" s="7">
        <f>COUNTIF('Création Personnage'!$B$11,'Calculs bonus malus'!$A$80)*'Calculs bonus malus'!O83</f>
        <v>0</v>
      </c>
      <c r="R83" s="7">
        <f>COUNTIF('Création Personnage'!$B$11,'Calculs bonus malus'!$A$80)*'Calculs bonus malus'!Q83</f>
        <v>0</v>
      </c>
      <c r="T83" s="7">
        <f>COUNTIF('Création Personnage'!$B$11,'Calculs bonus malus'!$A$80)*'Calculs bonus malus'!S83</f>
        <v>0</v>
      </c>
      <c r="V83" s="7">
        <f>COUNTIF('Création Personnage'!$B$11,'Calculs bonus malus'!$A$80)*'Calculs bonus malus'!U83</f>
        <v>0</v>
      </c>
      <c r="X83" s="7">
        <f>COUNTIF('Création Personnage'!$B$11,'Calculs bonus malus'!$A$80)*'Calculs bonus malus'!W83</f>
        <v>0</v>
      </c>
      <c r="Z83" s="7">
        <f>COUNTIF('Création Personnage'!$B$11,'Calculs bonus malus'!$A$80)*'Calculs bonus malus'!Y83</f>
        <v>0</v>
      </c>
      <c r="AB83" s="7">
        <f>COUNTIF('Création Personnage'!$B$11,'Calculs bonus malus'!$A$80)*'Calculs bonus malus'!AA83</f>
        <v>0</v>
      </c>
      <c r="AD83" s="7">
        <f>COUNTIF('Création Personnage'!$B$11,'Calculs bonus malus'!$A$80)*'Calculs bonus malus'!AC83</f>
        <v>0</v>
      </c>
      <c r="AF83" s="7">
        <f>COUNTIF('Création Personnage'!$B$11,'Calculs bonus malus'!$A$80)*'Calculs bonus malus'!AE83</f>
        <v>0</v>
      </c>
      <c r="AH83" s="7">
        <f>COUNTIF('Création Personnage'!$B$11,'Calculs bonus malus'!$A$80)*'Calculs bonus malus'!AG83</f>
        <v>0</v>
      </c>
      <c r="AJ83" s="7">
        <f>COUNTIF('Création Personnage'!$B$11,'Calculs bonus malus'!$A$80)*'Calculs bonus malus'!AI83</f>
        <v>0</v>
      </c>
      <c r="AL83" s="7">
        <f>COUNTIF('Création Personnage'!$B$11,'Calculs bonus malus'!$A$80)*'Calculs bonus malus'!AK83</f>
        <v>0</v>
      </c>
      <c r="AN83" s="7">
        <f>COUNTIF('Création Personnage'!$B$11,'Calculs bonus malus'!$A$80)*'Calculs bonus malus'!AM83</f>
        <v>0</v>
      </c>
      <c r="AP83" s="7">
        <f>COUNTIF('Création Personnage'!$B$11,'Calculs bonus malus'!$A$80)*'Calculs bonus malus'!AO83</f>
        <v>0</v>
      </c>
      <c r="AR83" s="7">
        <f>COUNTIF('Création Personnage'!$B$11,'Calculs bonus malus'!$A$80)*'Calculs bonus malus'!AQ83</f>
        <v>0</v>
      </c>
      <c r="AT83" s="7">
        <f>COUNTIF('Création Personnage'!$B$11,'Calculs bonus malus'!$A$80)*'Calculs bonus malus'!AS83</f>
        <v>0</v>
      </c>
      <c r="AV83" s="7">
        <f>COUNTIF('Création Personnage'!$B$11,'Calculs bonus malus'!$A$80)*'Calculs bonus malus'!AU83</f>
        <v>0</v>
      </c>
      <c r="AX83" s="7">
        <f>COUNTIF('Création Personnage'!$B$11,'Calculs bonus malus'!$A$80)*'Calculs bonus malus'!AW83</f>
        <v>0</v>
      </c>
      <c r="AZ83" s="7">
        <f>COUNTIF('Création Personnage'!$B$11,'Calculs bonus malus'!$A$80)*'Calculs bonus malus'!AY83</f>
        <v>0</v>
      </c>
      <c r="BB83" s="7">
        <f>COUNTIF('Création Personnage'!$B$11,'Calculs bonus malus'!$A$80)*'Calculs bonus malus'!BA83</f>
        <v>0</v>
      </c>
      <c r="BD83" s="7">
        <f>COUNTIF('Création Personnage'!$B$11,'Calculs bonus malus'!$A$80)*'Calculs bonus malus'!BC83</f>
        <v>0</v>
      </c>
      <c r="BF83" s="7">
        <f>COUNTIF('Création Personnage'!$B$11,'Calculs bonus malus'!$A$80)*'Calculs bonus malus'!BE83</f>
        <v>0</v>
      </c>
      <c r="BH83" s="7">
        <f>COUNTIF('Création Personnage'!$B$11,'Calculs bonus malus'!$A$80)*'Calculs bonus malus'!BG83</f>
        <v>0</v>
      </c>
      <c r="BJ83" s="7">
        <f>COUNTIF('Création Personnage'!$B$11,'Calculs bonus malus'!$A$80)*'Calculs bonus malus'!BI83</f>
        <v>0</v>
      </c>
      <c r="BL83" s="7">
        <f>COUNTIF('Création Personnage'!$B$11,'Calculs bonus malus'!$A$80)*'Calculs bonus malus'!BK83</f>
        <v>0</v>
      </c>
      <c r="BN83" s="7">
        <f>COUNTIF('Création Personnage'!$B$11,'Calculs bonus malus'!$A$80)*'Calculs bonus malus'!BM83</f>
        <v>0</v>
      </c>
      <c r="BP83" s="7">
        <f>COUNTIF('Création Personnage'!$B$11,'Calculs bonus malus'!$A$80)*'Calculs bonus malus'!BO83</f>
        <v>0</v>
      </c>
      <c r="BR83" s="7">
        <f>COUNTIF('Création Personnage'!$B$11,'Calculs bonus malus'!$A$80)*'Calculs bonus malus'!BQ83</f>
        <v>0</v>
      </c>
      <c r="BT83" s="7">
        <f>COUNTIF('Création Personnage'!$B$11,'Calculs bonus malus'!$A$80)*'Calculs bonus malus'!BS83</f>
        <v>0</v>
      </c>
      <c r="BV83" s="7">
        <f>COUNTIF('Création Personnage'!$B$11,'Calculs bonus malus'!$A$80)*'Calculs bonus malus'!BU83</f>
        <v>0</v>
      </c>
      <c r="BX83" s="7">
        <f>COUNTIF('Création Personnage'!$B$11,'Calculs bonus malus'!$A$80)*'Calculs bonus malus'!BW83</f>
        <v>0</v>
      </c>
      <c r="BZ83" s="7">
        <f>COUNTIF('Création Personnage'!$B$11,'Calculs bonus malus'!$A$80)*'Calculs bonus malus'!BY83</f>
        <v>0</v>
      </c>
      <c r="CB83" s="7">
        <f>COUNTIF('Création Personnage'!$B$11,'Calculs bonus malus'!$A$80)*'Calculs bonus malus'!CA83</f>
        <v>0</v>
      </c>
      <c r="CD83" s="7">
        <f>COUNTIF('Création Personnage'!$B$11,'Calculs bonus malus'!$A$80)*'Calculs bonus malus'!CC83</f>
        <v>0</v>
      </c>
      <c r="CF83" s="7">
        <f>COUNTIF('Création Personnage'!$B$11,'Calculs bonus malus'!$A$80)*'Calculs bonus malus'!CE83</f>
        <v>0</v>
      </c>
      <c r="CH83" s="7">
        <f>COUNTIF('Création Personnage'!$B$11,'Calculs bonus malus'!$A$80)*'Calculs bonus malus'!CG83</f>
        <v>0</v>
      </c>
      <c r="CJ83" s="7">
        <f>COUNTIF('Création Personnage'!$B$11,'Calculs bonus malus'!$A$80)*'Calculs bonus malus'!CI83</f>
        <v>0</v>
      </c>
      <c r="CL83" s="7">
        <f>COUNTIF('Création Personnage'!$B$11,'Calculs bonus malus'!$A$80)*'Calculs bonus malus'!CK83</f>
        <v>0</v>
      </c>
      <c r="CN83" s="7">
        <f>COUNTIF('Création Personnage'!$B$11,'Calculs bonus malus'!$A$80)*'Calculs bonus malus'!CM83</f>
        <v>0</v>
      </c>
      <c r="CP83" s="7">
        <f>COUNTIF('Création Personnage'!$B$11,'Calculs bonus malus'!$A$80)*'Calculs bonus malus'!CO83</f>
        <v>0</v>
      </c>
      <c r="CR83" s="7">
        <f>COUNTIF('Création Personnage'!$B$11,'Calculs bonus malus'!$A$80)*'Calculs bonus malus'!CQ83</f>
        <v>0</v>
      </c>
      <c r="CT83" s="7">
        <f>COUNTIF('Création Personnage'!$B$11,'Calculs bonus malus'!$A$80)*'Calculs bonus malus'!CS83</f>
        <v>0</v>
      </c>
      <c r="CV83" s="7">
        <f>COUNTIF('Création Personnage'!$B$11,'Calculs bonus malus'!$A$80)*'Calculs bonus malus'!CU83</f>
        <v>0</v>
      </c>
      <c r="CX83" s="7">
        <f>COUNTIF('Création Personnage'!$B$11,'Calculs bonus malus'!$A$80)*'Calculs bonus malus'!CW83</f>
        <v>0</v>
      </c>
      <c r="CY83">
        <v>1</v>
      </c>
      <c r="CZ83" s="7">
        <f>COUNTIF('Création Personnage'!$B$11,'Calculs bonus malus'!$A$80)*'Calculs bonus malus'!CY83</f>
        <v>0</v>
      </c>
      <c r="DB83" s="7">
        <f>COUNTIF('Création Personnage'!$B$11,'Calculs bonus malus'!$A$80)*'Calculs bonus malus'!DA83</f>
        <v>0</v>
      </c>
      <c r="DD83" s="7">
        <f>COUNTIF('Création Personnage'!$B$11,'Calculs bonus malus'!$A$80)*'Calculs bonus malus'!DC83</f>
        <v>0</v>
      </c>
      <c r="DF83" s="7">
        <f>COUNTIF('Création Personnage'!$B$11,'Calculs bonus malus'!$A$80)*'Calculs bonus malus'!DE83</f>
        <v>0</v>
      </c>
      <c r="DH83" s="7">
        <f>COUNTIF('Création Personnage'!$B$11,'Calculs bonus malus'!$A$80)*'Calculs bonus malus'!DG83</f>
        <v>0</v>
      </c>
      <c r="DJ83" s="7">
        <f>COUNTIF('Création Personnage'!$B$11,'Calculs bonus malus'!$A$80)*'Calculs bonus malus'!DI83</f>
        <v>0</v>
      </c>
    </row>
    <row r="84" spans="1:114" x14ac:dyDescent="0.2">
      <c r="A84" s="257"/>
      <c r="B84" s="7" t="s">
        <v>144</v>
      </c>
      <c r="D84" s="7">
        <f>COUNTIF('Création Personnage'!$B$11,'Calculs bonus malus'!$A$80)*'Calculs bonus malus'!C84</f>
        <v>0</v>
      </c>
      <c r="F84" s="7">
        <f>COUNTIF('Création Personnage'!$B$11,'Calculs bonus malus'!$A$80)*'Calculs bonus malus'!E84</f>
        <v>0</v>
      </c>
      <c r="H84" s="7">
        <f>COUNTIF('Création Personnage'!$B$11,'Calculs bonus malus'!$A$80)*'Calculs bonus malus'!G84</f>
        <v>0</v>
      </c>
      <c r="J84" s="7">
        <f>COUNTIF('Création Personnage'!$B$11,'Calculs bonus malus'!$A$80)*'Calculs bonus malus'!I84</f>
        <v>0</v>
      </c>
      <c r="L84" s="7">
        <f>COUNTIF('Création Personnage'!$B$11,'Calculs bonus malus'!$A$80)*'Calculs bonus malus'!K84</f>
        <v>0</v>
      </c>
      <c r="N84" s="7">
        <f>COUNTIF('Création Personnage'!$B$11,'Calculs bonus malus'!$A$80)*'Calculs bonus malus'!M84</f>
        <v>0</v>
      </c>
      <c r="P84" s="7">
        <f>COUNTIF('Création Personnage'!$B$11,'Calculs bonus malus'!$A$80)*'Calculs bonus malus'!O84</f>
        <v>0</v>
      </c>
      <c r="R84" s="7">
        <f>COUNTIF('Création Personnage'!$B$11,'Calculs bonus malus'!$A$80)*'Calculs bonus malus'!Q84</f>
        <v>0</v>
      </c>
      <c r="T84" s="7">
        <f>COUNTIF('Création Personnage'!$B$11,'Calculs bonus malus'!$A$80)*'Calculs bonus malus'!S84</f>
        <v>0</v>
      </c>
      <c r="V84" s="7">
        <f>COUNTIF('Création Personnage'!$B$11,'Calculs bonus malus'!$A$80)*'Calculs bonus malus'!U84</f>
        <v>0</v>
      </c>
      <c r="X84" s="7">
        <f>COUNTIF('Création Personnage'!$B$11,'Calculs bonus malus'!$A$80)*'Calculs bonus malus'!W84</f>
        <v>0</v>
      </c>
      <c r="Z84" s="7">
        <f>COUNTIF('Création Personnage'!$B$11,'Calculs bonus malus'!$A$80)*'Calculs bonus malus'!Y84</f>
        <v>0</v>
      </c>
      <c r="AB84" s="7">
        <f>COUNTIF('Création Personnage'!$B$11,'Calculs bonus malus'!$A$80)*'Calculs bonus malus'!AA84</f>
        <v>0</v>
      </c>
      <c r="AD84" s="7">
        <f>COUNTIF('Création Personnage'!$B$11,'Calculs bonus malus'!$A$80)*'Calculs bonus malus'!AC84</f>
        <v>0</v>
      </c>
      <c r="AF84" s="7">
        <f>COUNTIF('Création Personnage'!$B$11,'Calculs bonus malus'!$A$80)*'Calculs bonus malus'!AE84</f>
        <v>0</v>
      </c>
      <c r="AH84" s="7">
        <f>COUNTIF('Création Personnage'!$B$11,'Calculs bonus malus'!$A$80)*'Calculs bonus malus'!AG84</f>
        <v>0</v>
      </c>
      <c r="AJ84" s="7">
        <f>COUNTIF('Création Personnage'!$B$11,'Calculs bonus malus'!$A$80)*'Calculs bonus malus'!AI84</f>
        <v>0</v>
      </c>
      <c r="AL84" s="7">
        <f>COUNTIF('Création Personnage'!$B$11,'Calculs bonus malus'!$A$80)*'Calculs bonus malus'!AK84</f>
        <v>0</v>
      </c>
      <c r="AN84" s="7">
        <f>COUNTIF('Création Personnage'!$B$11,'Calculs bonus malus'!$A$80)*'Calculs bonus malus'!AM84</f>
        <v>0</v>
      </c>
      <c r="AO84">
        <v>1</v>
      </c>
      <c r="AP84" s="7">
        <f>COUNTIF('Création Personnage'!$B$11,'Calculs bonus malus'!$A$80)*'Calculs bonus malus'!AO84</f>
        <v>0</v>
      </c>
      <c r="AR84" s="7">
        <f>COUNTIF('Création Personnage'!$B$11,'Calculs bonus malus'!$A$80)*'Calculs bonus malus'!AQ84</f>
        <v>0</v>
      </c>
      <c r="AT84" s="7">
        <f>COUNTIF('Création Personnage'!$B$11,'Calculs bonus malus'!$A$80)*'Calculs bonus malus'!AS84</f>
        <v>0</v>
      </c>
      <c r="AV84" s="7">
        <f>COUNTIF('Création Personnage'!$B$11,'Calculs bonus malus'!$A$80)*'Calculs bonus malus'!AU84</f>
        <v>0</v>
      </c>
      <c r="AX84" s="7">
        <f>COUNTIF('Création Personnage'!$B$11,'Calculs bonus malus'!$A$80)*'Calculs bonus malus'!AW84</f>
        <v>0</v>
      </c>
      <c r="AZ84" s="7">
        <f>COUNTIF('Création Personnage'!$B$11,'Calculs bonus malus'!$A$80)*'Calculs bonus malus'!AY84</f>
        <v>0</v>
      </c>
      <c r="BB84" s="7">
        <f>COUNTIF('Création Personnage'!$B$11,'Calculs bonus malus'!$A$80)*'Calculs bonus malus'!BA84</f>
        <v>0</v>
      </c>
      <c r="BD84" s="7">
        <f>COUNTIF('Création Personnage'!$B$11,'Calculs bonus malus'!$A$80)*'Calculs bonus malus'!BC84</f>
        <v>0</v>
      </c>
      <c r="BF84" s="7">
        <f>COUNTIF('Création Personnage'!$B$11,'Calculs bonus malus'!$A$80)*'Calculs bonus malus'!BE84</f>
        <v>0</v>
      </c>
      <c r="BH84" s="7">
        <f>COUNTIF('Création Personnage'!$B$11,'Calculs bonus malus'!$A$80)*'Calculs bonus malus'!BG84</f>
        <v>0</v>
      </c>
      <c r="BJ84" s="7">
        <f>COUNTIF('Création Personnage'!$B$11,'Calculs bonus malus'!$A$80)*'Calculs bonus malus'!BI84</f>
        <v>0</v>
      </c>
      <c r="BL84" s="7">
        <f>COUNTIF('Création Personnage'!$B$11,'Calculs bonus malus'!$A$80)*'Calculs bonus malus'!BK84</f>
        <v>0</v>
      </c>
      <c r="BN84" s="7">
        <f>COUNTIF('Création Personnage'!$B$11,'Calculs bonus malus'!$A$80)*'Calculs bonus malus'!BM84</f>
        <v>0</v>
      </c>
      <c r="BP84" s="7">
        <f>COUNTIF('Création Personnage'!$B$11,'Calculs bonus malus'!$A$80)*'Calculs bonus malus'!BO84</f>
        <v>0</v>
      </c>
      <c r="BR84" s="7">
        <f>COUNTIF('Création Personnage'!$B$11,'Calculs bonus malus'!$A$80)*'Calculs bonus malus'!BQ84</f>
        <v>0</v>
      </c>
      <c r="BT84" s="7">
        <f>COUNTIF('Création Personnage'!$B$11,'Calculs bonus malus'!$A$80)*'Calculs bonus malus'!BS84</f>
        <v>0</v>
      </c>
      <c r="BV84" s="7">
        <f>COUNTIF('Création Personnage'!$B$11,'Calculs bonus malus'!$A$80)*'Calculs bonus malus'!BU84</f>
        <v>0</v>
      </c>
      <c r="BX84" s="7">
        <f>COUNTIF('Création Personnage'!$B$11,'Calculs bonus malus'!$A$80)*'Calculs bonus malus'!BW84</f>
        <v>0</v>
      </c>
      <c r="BZ84" s="7">
        <f>COUNTIF('Création Personnage'!$B$11,'Calculs bonus malus'!$A$80)*'Calculs bonus malus'!BY84</f>
        <v>0</v>
      </c>
      <c r="CB84" s="7">
        <f>COUNTIF('Création Personnage'!$B$11,'Calculs bonus malus'!$A$80)*'Calculs bonus malus'!CA84</f>
        <v>0</v>
      </c>
      <c r="CD84" s="7">
        <f>COUNTIF('Création Personnage'!$B$11,'Calculs bonus malus'!$A$80)*'Calculs bonus malus'!CC84</f>
        <v>0</v>
      </c>
      <c r="CF84" s="7">
        <f>COUNTIF('Création Personnage'!$B$11,'Calculs bonus malus'!$A$80)*'Calculs bonus malus'!CE84</f>
        <v>0</v>
      </c>
      <c r="CH84" s="7">
        <f>COUNTIF('Création Personnage'!$B$11,'Calculs bonus malus'!$A$80)*'Calculs bonus malus'!CG84</f>
        <v>0</v>
      </c>
      <c r="CJ84" s="7">
        <f>COUNTIF('Création Personnage'!$B$11,'Calculs bonus malus'!$A$80)*'Calculs bonus malus'!CI84</f>
        <v>0</v>
      </c>
      <c r="CL84" s="7">
        <f>COUNTIF('Création Personnage'!$B$11,'Calculs bonus malus'!$A$80)*'Calculs bonus malus'!CK84</f>
        <v>0</v>
      </c>
      <c r="CN84" s="7">
        <f>COUNTIF('Création Personnage'!$B$11,'Calculs bonus malus'!$A$80)*'Calculs bonus malus'!CM84</f>
        <v>0</v>
      </c>
      <c r="CP84" s="7">
        <f>COUNTIF('Création Personnage'!$B$11,'Calculs bonus malus'!$A$80)*'Calculs bonus malus'!CO84</f>
        <v>0</v>
      </c>
      <c r="CR84" s="7">
        <f>COUNTIF('Création Personnage'!$B$11,'Calculs bonus malus'!$A$80)*'Calculs bonus malus'!CQ84</f>
        <v>0</v>
      </c>
      <c r="CT84" s="7">
        <f>COUNTIF('Création Personnage'!$B$11,'Calculs bonus malus'!$A$80)*'Calculs bonus malus'!CS84</f>
        <v>0</v>
      </c>
      <c r="CV84" s="7">
        <f>COUNTIF('Création Personnage'!$B$11,'Calculs bonus malus'!$A$80)*'Calculs bonus malus'!CU84</f>
        <v>0</v>
      </c>
      <c r="CX84" s="7">
        <f>COUNTIF('Création Personnage'!$B$11,'Calculs bonus malus'!$A$80)*'Calculs bonus malus'!CW84</f>
        <v>0</v>
      </c>
      <c r="CZ84" s="7">
        <f>COUNTIF('Création Personnage'!$B$11,'Calculs bonus malus'!$A$80)*'Calculs bonus malus'!CY84</f>
        <v>0</v>
      </c>
      <c r="DB84" s="7">
        <f>COUNTIF('Création Personnage'!$B$11,'Calculs bonus malus'!$A$80)*'Calculs bonus malus'!DA84</f>
        <v>0</v>
      </c>
      <c r="DD84" s="7">
        <f>COUNTIF('Création Personnage'!$B$11,'Calculs bonus malus'!$A$80)*'Calculs bonus malus'!DC84</f>
        <v>0</v>
      </c>
      <c r="DF84" s="7">
        <f>COUNTIF('Création Personnage'!$B$11,'Calculs bonus malus'!$A$80)*'Calculs bonus malus'!DE84</f>
        <v>0</v>
      </c>
      <c r="DH84" s="7">
        <f>COUNTIF('Création Personnage'!$B$11,'Calculs bonus malus'!$A$80)*'Calculs bonus malus'!DG84</f>
        <v>0</v>
      </c>
      <c r="DJ84" s="7">
        <f>COUNTIF('Création Personnage'!$B$11,'Calculs bonus malus'!$A$80)*'Calculs bonus malus'!DI84</f>
        <v>0</v>
      </c>
    </row>
    <row r="85" spans="1:114" x14ac:dyDescent="0.2">
      <c r="A85" s="257"/>
      <c r="B85" t="s">
        <v>139</v>
      </c>
      <c r="D85" s="7">
        <f>COUNTIF('Création Personnage'!$B$11,'Calculs bonus malus'!$A$80)*'Calculs bonus malus'!C85</f>
        <v>0</v>
      </c>
      <c r="F85" s="7">
        <f>COUNTIF('Création Personnage'!$B$11,'Calculs bonus malus'!$A$80)*'Calculs bonus malus'!E85</f>
        <v>0</v>
      </c>
      <c r="H85" s="7">
        <f>COUNTIF('Création Personnage'!$B$11,'Calculs bonus malus'!$A$80)*'Calculs bonus malus'!G85</f>
        <v>0</v>
      </c>
      <c r="J85" s="7">
        <f>COUNTIF('Création Personnage'!$B$11,'Calculs bonus malus'!$A$80)*'Calculs bonus malus'!I85</f>
        <v>0</v>
      </c>
      <c r="L85" s="7">
        <f>COUNTIF('Création Personnage'!$B$11,'Calculs bonus malus'!$A$80)*'Calculs bonus malus'!K85</f>
        <v>0</v>
      </c>
      <c r="N85" s="7">
        <f>COUNTIF('Création Personnage'!$B$11,'Calculs bonus malus'!$A$80)*'Calculs bonus malus'!M85</f>
        <v>0</v>
      </c>
      <c r="P85" s="7">
        <f>COUNTIF('Création Personnage'!$B$11,'Calculs bonus malus'!$A$80)*'Calculs bonus malus'!O85</f>
        <v>0</v>
      </c>
      <c r="R85" s="7">
        <f>COUNTIF('Création Personnage'!$B$11,'Calculs bonus malus'!$A$80)*'Calculs bonus malus'!Q85</f>
        <v>0</v>
      </c>
      <c r="T85" s="7">
        <f>COUNTIF('Création Personnage'!$B$11,'Calculs bonus malus'!$A$80)*'Calculs bonus malus'!S85</f>
        <v>0</v>
      </c>
      <c r="V85" s="7">
        <f>COUNTIF('Création Personnage'!$B$11,'Calculs bonus malus'!$A$80)*'Calculs bonus malus'!U85</f>
        <v>0</v>
      </c>
      <c r="X85" s="7">
        <f>COUNTIF('Création Personnage'!$B$11,'Calculs bonus malus'!$A$80)*'Calculs bonus malus'!W85</f>
        <v>0</v>
      </c>
      <c r="Z85" s="7">
        <f>COUNTIF('Création Personnage'!$B$11,'Calculs bonus malus'!$A$80)*'Calculs bonus malus'!Y85</f>
        <v>0</v>
      </c>
      <c r="AB85" s="7">
        <f>COUNTIF('Création Personnage'!$B$11,'Calculs bonus malus'!$A$80)*'Calculs bonus malus'!AA85</f>
        <v>0</v>
      </c>
      <c r="AD85" s="7">
        <f>COUNTIF('Création Personnage'!$B$11,'Calculs bonus malus'!$A$80)*'Calculs bonus malus'!AC85</f>
        <v>0</v>
      </c>
      <c r="AE85">
        <v>1</v>
      </c>
      <c r="AF85" s="7">
        <f>COUNTIF('Création Personnage'!$B$11,'Calculs bonus malus'!$A$80)*'Calculs bonus malus'!AE85</f>
        <v>0</v>
      </c>
      <c r="AH85" s="7">
        <f>COUNTIF('Création Personnage'!$B$11,'Calculs bonus malus'!$A$80)*'Calculs bonus malus'!AG85</f>
        <v>0</v>
      </c>
      <c r="AJ85" s="7">
        <f>COUNTIF('Création Personnage'!$B$11,'Calculs bonus malus'!$A$80)*'Calculs bonus malus'!AI85</f>
        <v>0</v>
      </c>
      <c r="AL85" s="7">
        <f>COUNTIF('Création Personnage'!$B$11,'Calculs bonus malus'!$A$80)*'Calculs bonus malus'!AK85</f>
        <v>0</v>
      </c>
      <c r="AN85" s="7">
        <f>COUNTIF('Création Personnage'!$B$11,'Calculs bonus malus'!$A$80)*'Calculs bonus malus'!AM85</f>
        <v>0</v>
      </c>
      <c r="AP85" s="7">
        <f>COUNTIF('Création Personnage'!$B$11,'Calculs bonus malus'!$A$80)*'Calculs bonus malus'!AO85</f>
        <v>0</v>
      </c>
      <c r="AR85" s="7">
        <f>COUNTIF('Création Personnage'!$B$11,'Calculs bonus malus'!$A$80)*'Calculs bonus malus'!AQ85</f>
        <v>0</v>
      </c>
      <c r="AT85" s="7">
        <f>COUNTIF('Création Personnage'!$B$11,'Calculs bonus malus'!$A$80)*'Calculs bonus malus'!AS85</f>
        <v>0</v>
      </c>
      <c r="AV85" s="7">
        <f>COUNTIF('Création Personnage'!$B$11,'Calculs bonus malus'!$A$80)*'Calculs bonus malus'!AU85</f>
        <v>0</v>
      </c>
      <c r="AX85" s="7">
        <f>COUNTIF('Création Personnage'!$B$11,'Calculs bonus malus'!$A$80)*'Calculs bonus malus'!AW85</f>
        <v>0</v>
      </c>
      <c r="AZ85" s="7">
        <f>COUNTIF('Création Personnage'!$B$11,'Calculs bonus malus'!$A$80)*'Calculs bonus malus'!AY85</f>
        <v>0</v>
      </c>
      <c r="BB85" s="7">
        <f>COUNTIF('Création Personnage'!$B$11,'Calculs bonus malus'!$A$80)*'Calculs bonus malus'!BA85</f>
        <v>0</v>
      </c>
      <c r="BD85" s="7">
        <f>COUNTIF('Création Personnage'!$B$11,'Calculs bonus malus'!$A$80)*'Calculs bonus malus'!BC85</f>
        <v>0</v>
      </c>
      <c r="BF85" s="7">
        <f>COUNTIF('Création Personnage'!$B$11,'Calculs bonus malus'!$A$80)*'Calculs bonus malus'!BE85</f>
        <v>0</v>
      </c>
      <c r="BH85" s="7">
        <f>COUNTIF('Création Personnage'!$B$11,'Calculs bonus malus'!$A$80)*'Calculs bonus malus'!BG85</f>
        <v>0</v>
      </c>
      <c r="BJ85" s="7">
        <f>COUNTIF('Création Personnage'!$B$11,'Calculs bonus malus'!$A$80)*'Calculs bonus malus'!BI85</f>
        <v>0</v>
      </c>
      <c r="BL85" s="7">
        <f>COUNTIF('Création Personnage'!$B$11,'Calculs bonus malus'!$A$80)*'Calculs bonus malus'!BK85</f>
        <v>0</v>
      </c>
      <c r="BN85" s="7">
        <f>COUNTIF('Création Personnage'!$B$11,'Calculs bonus malus'!$A$80)*'Calculs bonus malus'!BM85</f>
        <v>0</v>
      </c>
      <c r="BP85" s="7">
        <f>COUNTIF('Création Personnage'!$B$11,'Calculs bonus malus'!$A$80)*'Calculs bonus malus'!BO85</f>
        <v>0</v>
      </c>
      <c r="BR85" s="7">
        <f>COUNTIF('Création Personnage'!$B$11,'Calculs bonus malus'!$A$80)*'Calculs bonus malus'!BQ85</f>
        <v>0</v>
      </c>
      <c r="BT85" s="7">
        <f>COUNTIF('Création Personnage'!$B$11,'Calculs bonus malus'!$A$80)*'Calculs bonus malus'!BS85</f>
        <v>0</v>
      </c>
      <c r="BV85" s="7">
        <f>COUNTIF('Création Personnage'!$B$11,'Calculs bonus malus'!$A$80)*'Calculs bonus malus'!BU85</f>
        <v>0</v>
      </c>
      <c r="BX85" s="7">
        <f>COUNTIF('Création Personnage'!$B$11,'Calculs bonus malus'!$A$80)*'Calculs bonus malus'!BW85</f>
        <v>0</v>
      </c>
      <c r="BZ85" s="7">
        <f>COUNTIF('Création Personnage'!$B$11,'Calculs bonus malus'!$A$80)*'Calculs bonus malus'!BY85</f>
        <v>0</v>
      </c>
      <c r="CB85" s="7">
        <f>COUNTIF('Création Personnage'!$B$11,'Calculs bonus malus'!$A$80)*'Calculs bonus malus'!CA85</f>
        <v>0</v>
      </c>
      <c r="CD85" s="7">
        <f>COUNTIF('Création Personnage'!$B$11,'Calculs bonus malus'!$A$80)*'Calculs bonus malus'!CC85</f>
        <v>0</v>
      </c>
      <c r="CF85" s="7">
        <f>COUNTIF('Création Personnage'!$B$11,'Calculs bonus malus'!$A$80)*'Calculs bonus malus'!CE85</f>
        <v>0</v>
      </c>
      <c r="CH85" s="7">
        <f>COUNTIF('Création Personnage'!$B$11,'Calculs bonus malus'!$A$80)*'Calculs bonus malus'!CG85</f>
        <v>0</v>
      </c>
      <c r="CJ85" s="7">
        <f>COUNTIF('Création Personnage'!$B$11,'Calculs bonus malus'!$A$80)*'Calculs bonus malus'!CI85</f>
        <v>0</v>
      </c>
      <c r="CL85" s="7">
        <f>COUNTIF('Création Personnage'!$B$11,'Calculs bonus malus'!$A$80)*'Calculs bonus malus'!CK85</f>
        <v>0</v>
      </c>
      <c r="CN85" s="7">
        <f>COUNTIF('Création Personnage'!$B$11,'Calculs bonus malus'!$A$80)*'Calculs bonus malus'!CM85</f>
        <v>0</v>
      </c>
      <c r="CP85" s="7">
        <f>COUNTIF('Création Personnage'!$B$11,'Calculs bonus malus'!$A$80)*'Calculs bonus malus'!CO85</f>
        <v>0</v>
      </c>
      <c r="CR85" s="7">
        <f>COUNTIF('Création Personnage'!$B$11,'Calculs bonus malus'!$A$80)*'Calculs bonus malus'!CQ85</f>
        <v>0</v>
      </c>
      <c r="CT85" s="7">
        <f>COUNTIF('Création Personnage'!$B$11,'Calculs bonus malus'!$A$80)*'Calculs bonus malus'!CS85</f>
        <v>0</v>
      </c>
      <c r="CV85" s="7">
        <f>COUNTIF('Création Personnage'!$B$11,'Calculs bonus malus'!$A$80)*'Calculs bonus malus'!CU85</f>
        <v>0</v>
      </c>
      <c r="CX85" s="7">
        <f>COUNTIF('Création Personnage'!$B$11,'Calculs bonus malus'!$A$80)*'Calculs bonus malus'!CW85</f>
        <v>0</v>
      </c>
      <c r="CZ85" s="7">
        <f>COUNTIF('Création Personnage'!$B$11,'Calculs bonus malus'!$A$80)*'Calculs bonus malus'!CY85</f>
        <v>0</v>
      </c>
      <c r="DB85" s="7">
        <f>COUNTIF('Création Personnage'!$B$11,'Calculs bonus malus'!$A$80)*'Calculs bonus malus'!DA85</f>
        <v>0</v>
      </c>
      <c r="DD85" s="7">
        <f>COUNTIF('Création Personnage'!$B$11,'Calculs bonus malus'!$A$80)*'Calculs bonus malus'!DC85</f>
        <v>0</v>
      </c>
      <c r="DF85" s="7">
        <f>COUNTIF('Création Personnage'!$B$11,'Calculs bonus malus'!$A$80)*'Calculs bonus malus'!DE85</f>
        <v>0</v>
      </c>
      <c r="DH85" s="7">
        <f>COUNTIF('Création Personnage'!$B$11,'Calculs bonus malus'!$A$80)*'Calculs bonus malus'!DG85</f>
        <v>0</v>
      </c>
      <c r="DJ85" s="7">
        <f>COUNTIF('Création Personnage'!$B$11,'Calculs bonus malus'!$A$80)*'Calculs bonus malus'!DI85</f>
        <v>0</v>
      </c>
    </row>
    <row r="86" spans="1:114" x14ac:dyDescent="0.2">
      <c r="A86" s="257"/>
      <c r="B86" s="7" t="s">
        <v>140</v>
      </c>
      <c r="D86" s="7">
        <f>COUNTIF('Création Personnage'!$B$11,'Calculs bonus malus'!$A$80)*'Calculs bonus malus'!C86</f>
        <v>0</v>
      </c>
      <c r="F86" s="7">
        <f>COUNTIF('Création Personnage'!$B$11,'Calculs bonus malus'!$A$80)*'Calculs bonus malus'!E86</f>
        <v>0</v>
      </c>
      <c r="H86" s="7">
        <f>COUNTIF('Création Personnage'!$B$11,'Calculs bonus malus'!$A$80)*'Calculs bonus malus'!G86</f>
        <v>0</v>
      </c>
      <c r="J86" s="7">
        <f>COUNTIF('Création Personnage'!$B$11,'Calculs bonus malus'!$A$80)*'Calculs bonus malus'!I86</f>
        <v>0</v>
      </c>
      <c r="L86" s="7">
        <f>COUNTIF('Création Personnage'!$B$11,'Calculs bonus malus'!$A$80)*'Calculs bonus malus'!K86</f>
        <v>0</v>
      </c>
      <c r="N86" s="7">
        <f>COUNTIF('Création Personnage'!$B$11,'Calculs bonus malus'!$A$80)*'Calculs bonus malus'!M86</f>
        <v>0</v>
      </c>
      <c r="P86" s="7">
        <f>COUNTIF('Création Personnage'!$B$11,'Calculs bonus malus'!$A$80)*'Calculs bonus malus'!O86</f>
        <v>0</v>
      </c>
      <c r="R86" s="7">
        <f>COUNTIF('Création Personnage'!$B$11,'Calculs bonus malus'!$A$80)*'Calculs bonus malus'!Q86</f>
        <v>0</v>
      </c>
      <c r="T86" s="7">
        <f>COUNTIF('Création Personnage'!$B$11,'Calculs bonus malus'!$A$80)*'Calculs bonus malus'!S86</f>
        <v>0</v>
      </c>
      <c r="V86" s="7">
        <f>COUNTIF('Création Personnage'!$B$11,'Calculs bonus malus'!$A$80)*'Calculs bonus malus'!U86</f>
        <v>0</v>
      </c>
      <c r="X86" s="7">
        <f>COUNTIF('Création Personnage'!$B$11,'Calculs bonus malus'!$A$80)*'Calculs bonus malus'!W86</f>
        <v>0</v>
      </c>
      <c r="Z86" s="7">
        <f>COUNTIF('Création Personnage'!$B$11,'Calculs bonus malus'!$A$80)*'Calculs bonus malus'!Y86</f>
        <v>0</v>
      </c>
      <c r="AB86" s="7">
        <f>COUNTIF('Création Personnage'!$B$11,'Calculs bonus malus'!$A$80)*'Calculs bonus malus'!AA86</f>
        <v>0</v>
      </c>
      <c r="AD86" s="7">
        <f>COUNTIF('Création Personnage'!$B$11,'Calculs bonus malus'!$A$80)*'Calculs bonus malus'!AC86</f>
        <v>0</v>
      </c>
      <c r="AF86" s="7">
        <f>COUNTIF('Création Personnage'!$B$11,'Calculs bonus malus'!$A$80)*'Calculs bonus malus'!AE86</f>
        <v>0</v>
      </c>
      <c r="AG86">
        <v>1</v>
      </c>
      <c r="AH86" s="7">
        <f>COUNTIF('Création Personnage'!$B$11,'Calculs bonus malus'!$A$80)*'Calculs bonus malus'!AG86</f>
        <v>0</v>
      </c>
      <c r="AJ86" s="7">
        <f>COUNTIF('Création Personnage'!$B$11,'Calculs bonus malus'!$A$80)*'Calculs bonus malus'!AI86</f>
        <v>0</v>
      </c>
      <c r="AL86" s="7">
        <f>COUNTIF('Création Personnage'!$B$11,'Calculs bonus malus'!$A$80)*'Calculs bonus malus'!AK86</f>
        <v>0</v>
      </c>
      <c r="AN86" s="7">
        <f>COUNTIF('Création Personnage'!$B$11,'Calculs bonus malus'!$A$80)*'Calculs bonus malus'!AM86</f>
        <v>0</v>
      </c>
      <c r="AP86" s="7">
        <f>COUNTIF('Création Personnage'!$B$11,'Calculs bonus malus'!$A$80)*'Calculs bonus malus'!AO86</f>
        <v>0</v>
      </c>
      <c r="AR86" s="7">
        <f>COUNTIF('Création Personnage'!$B$11,'Calculs bonus malus'!$A$80)*'Calculs bonus malus'!AQ86</f>
        <v>0</v>
      </c>
      <c r="AT86" s="7">
        <f>COUNTIF('Création Personnage'!$B$11,'Calculs bonus malus'!$A$80)*'Calculs bonus malus'!AS86</f>
        <v>0</v>
      </c>
      <c r="AV86" s="7">
        <f>COUNTIF('Création Personnage'!$B$11,'Calculs bonus malus'!$A$80)*'Calculs bonus malus'!AU86</f>
        <v>0</v>
      </c>
      <c r="AX86" s="7">
        <f>COUNTIF('Création Personnage'!$B$11,'Calculs bonus malus'!$A$80)*'Calculs bonus malus'!AW86</f>
        <v>0</v>
      </c>
      <c r="AZ86" s="7">
        <f>COUNTIF('Création Personnage'!$B$11,'Calculs bonus malus'!$A$80)*'Calculs bonus malus'!AY86</f>
        <v>0</v>
      </c>
      <c r="BB86" s="7">
        <f>COUNTIF('Création Personnage'!$B$11,'Calculs bonus malus'!$A$80)*'Calculs bonus malus'!BA86</f>
        <v>0</v>
      </c>
      <c r="BD86" s="7">
        <f>COUNTIF('Création Personnage'!$B$11,'Calculs bonus malus'!$A$80)*'Calculs bonus malus'!BC86</f>
        <v>0</v>
      </c>
      <c r="BF86" s="7">
        <f>COUNTIF('Création Personnage'!$B$11,'Calculs bonus malus'!$A$80)*'Calculs bonus malus'!BE86</f>
        <v>0</v>
      </c>
      <c r="BH86" s="7">
        <f>COUNTIF('Création Personnage'!$B$11,'Calculs bonus malus'!$A$80)*'Calculs bonus malus'!BG86</f>
        <v>0</v>
      </c>
      <c r="BJ86" s="7">
        <f>COUNTIF('Création Personnage'!$B$11,'Calculs bonus malus'!$A$80)*'Calculs bonus malus'!BI86</f>
        <v>0</v>
      </c>
      <c r="BL86" s="7">
        <f>COUNTIF('Création Personnage'!$B$11,'Calculs bonus malus'!$A$80)*'Calculs bonus malus'!BK86</f>
        <v>0</v>
      </c>
      <c r="BN86" s="7">
        <f>COUNTIF('Création Personnage'!$B$11,'Calculs bonus malus'!$A$80)*'Calculs bonus malus'!BM86</f>
        <v>0</v>
      </c>
      <c r="BP86" s="7">
        <f>COUNTIF('Création Personnage'!$B$11,'Calculs bonus malus'!$A$80)*'Calculs bonus malus'!BO86</f>
        <v>0</v>
      </c>
      <c r="BR86" s="7">
        <f>COUNTIF('Création Personnage'!$B$11,'Calculs bonus malus'!$A$80)*'Calculs bonus malus'!BQ86</f>
        <v>0</v>
      </c>
      <c r="BT86" s="7">
        <f>COUNTIF('Création Personnage'!$B$11,'Calculs bonus malus'!$A$80)*'Calculs bonus malus'!BS86</f>
        <v>0</v>
      </c>
      <c r="BV86" s="7">
        <f>COUNTIF('Création Personnage'!$B$11,'Calculs bonus malus'!$A$80)*'Calculs bonus malus'!BU86</f>
        <v>0</v>
      </c>
      <c r="BX86" s="7">
        <f>COUNTIF('Création Personnage'!$B$11,'Calculs bonus malus'!$A$80)*'Calculs bonus malus'!BW86</f>
        <v>0</v>
      </c>
      <c r="BZ86" s="7">
        <f>COUNTIF('Création Personnage'!$B$11,'Calculs bonus malus'!$A$80)*'Calculs bonus malus'!BY86</f>
        <v>0</v>
      </c>
      <c r="CB86" s="7">
        <f>COUNTIF('Création Personnage'!$B$11,'Calculs bonus malus'!$A$80)*'Calculs bonus malus'!CA86</f>
        <v>0</v>
      </c>
      <c r="CD86" s="7">
        <f>COUNTIF('Création Personnage'!$B$11,'Calculs bonus malus'!$A$80)*'Calculs bonus malus'!CC86</f>
        <v>0</v>
      </c>
      <c r="CF86" s="7">
        <f>COUNTIF('Création Personnage'!$B$11,'Calculs bonus malus'!$A$80)*'Calculs bonus malus'!CE86</f>
        <v>0</v>
      </c>
      <c r="CH86" s="7">
        <f>COUNTIF('Création Personnage'!$B$11,'Calculs bonus malus'!$A$80)*'Calculs bonus malus'!CG86</f>
        <v>0</v>
      </c>
      <c r="CJ86" s="7">
        <f>COUNTIF('Création Personnage'!$B$11,'Calculs bonus malus'!$A$80)*'Calculs bonus malus'!CI86</f>
        <v>0</v>
      </c>
      <c r="CL86" s="7">
        <f>COUNTIF('Création Personnage'!$B$11,'Calculs bonus malus'!$A$80)*'Calculs bonus malus'!CK86</f>
        <v>0</v>
      </c>
      <c r="CN86" s="7">
        <f>COUNTIF('Création Personnage'!$B$11,'Calculs bonus malus'!$A$80)*'Calculs bonus malus'!CM86</f>
        <v>0</v>
      </c>
      <c r="CP86" s="7">
        <f>COUNTIF('Création Personnage'!$B$11,'Calculs bonus malus'!$A$80)*'Calculs bonus malus'!CO86</f>
        <v>0</v>
      </c>
      <c r="CR86" s="7">
        <f>COUNTIF('Création Personnage'!$B$11,'Calculs bonus malus'!$A$80)*'Calculs bonus malus'!CQ86</f>
        <v>0</v>
      </c>
      <c r="CT86" s="7">
        <f>COUNTIF('Création Personnage'!$B$11,'Calculs bonus malus'!$A$80)*'Calculs bonus malus'!CS86</f>
        <v>0</v>
      </c>
      <c r="CV86" s="7">
        <f>COUNTIF('Création Personnage'!$B$11,'Calculs bonus malus'!$A$80)*'Calculs bonus malus'!CU86</f>
        <v>0</v>
      </c>
      <c r="CX86" s="7">
        <f>COUNTIF('Création Personnage'!$B$11,'Calculs bonus malus'!$A$80)*'Calculs bonus malus'!CW86</f>
        <v>0</v>
      </c>
      <c r="CZ86" s="7">
        <f>COUNTIF('Création Personnage'!$B$11,'Calculs bonus malus'!$A$80)*'Calculs bonus malus'!CY86</f>
        <v>0</v>
      </c>
      <c r="DB86" s="7">
        <f>COUNTIF('Création Personnage'!$B$11,'Calculs bonus malus'!$A$80)*'Calculs bonus malus'!DA86</f>
        <v>0</v>
      </c>
      <c r="DD86" s="7">
        <f>COUNTIF('Création Personnage'!$B$11,'Calculs bonus malus'!$A$80)*'Calculs bonus malus'!DC86</f>
        <v>0</v>
      </c>
      <c r="DF86" s="7">
        <f>COUNTIF('Création Personnage'!$B$11,'Calculs bonus malus'!$A$80)*'Calculs bonus malus'!DE86</f>
        <v>0</v>
      </c>
      <c r="DH86" s="7">
        <f>COUNTIF('Création Personnage'!$B$11,'Calculs bonus malus'!$A$80)*'Calculs bonus malus'!DG86</f>
        <v>0</v>
      </c>
      <c r="DJ86" s="7">
        <f>COUNTIF('Création Personnage'!$B$11,'Calculs bonus malus'!$A$80)*'Calculs bonus malus'!DI86</f>
        <v>0</v>
      </c>
    </row>
    <row r="87" spans="1:114" x14ac:dyDescent="0.2">
      <c r="A87" s="257"/>
      <c r="B87" s="8" t="s">
        <v>147</v>
      </c>
      <c r="D87" s="7">
        <f>COUNTIF('Création Personnage'!$B$11,'Calculs bonus malus'!$A$80)*'Calculs bonus malus'!C87</f>
        <v>0</v>
      </c>
      <c r="F87" s="7">
        <f>COUNTIF('Création Personnage'!$B$11,'Calculs bonus malus'!$A$80)*'Calculs bonus malus'!E87</f>
        <v>0</v>
      </c>
      <c r="H87" s="7">
        <f>COUNTIF('Création Personnage'!$B$11,'Calculs bonus malus'!$A$80)*'Calculs bonus malus'!G87</f>
        <v>0</v>
      </c>
      <c r="J87" s="7">
        <f>COUNTIF('Création Personnage'!$B$11,'Calculs bonus malus'!$A$80)*'Calculs bonus malus'!I87</f>
        <v>0</v>
      </c>
      <c r="L87" s="7">
        <f>COUNTIF('Création Personnage'!$B$11,'Calculs bonus malus'!$A$80)*'Calculs bonus malus'!K87</f>
        <v>0</v>
      </c>
      <c r="N87" s="7">
        <f>COUNTIF('Création Personnage'!$B$11,'Calculs bonus malus'!$A$80)*'Calculs bonus malus'!M87</f>
        <v>0</v>
      </c>
      <c r="P87" s="7">
        <f>COUNTIF('Création Personnage'!$B$11,'Calculs bonus malus'!$A$80)*'Calculs bonus malus'!O87</f>
        <v>0</v>
      </c>
      <c r="R87" s="7">
        <f>COUNTIF('Création Personnage'!$B$11,'Calculs bonus malus'!$A$80)*'Calculs bonus malus'!Q87</f>
        <v>0</v>
      </c>
      <c r="T87" s="7">
        <f>COUNTIF('Création Personnage'!$B$11,'Calculs bonus malus'!$A$80)*'Calculs bonus malus'!S87</f>
        <v>0</v>
      </c>
      <c r="V87" s="7">
        <f>COUNTIF('Création Personnage'!$B$11,'Calculs bonus malus'!$A$80)*'Calculs bonus malus'!U87</f>
        <v>0</v>
      </c>
      <c r="X87" s="7">
        <f>COUNTIF('Création Personnage'!$B$11,'Calculs bonus malus'!$A$80)*'Calculs bonus malus'!W87</f>
        <v>0</v>
      </c>
      <c r="Z87" s="7">
        <f>COUNTIF('Création Personnage'!$B$11,'Calculs bonus malus'!$A$80)*'Calculs bonus malus'!Y87</f>
        <v>0</v>
      </c>
      <c r="AB87" s="7">
        <f>COUNTIF('Création Personnage'!$B$11,'Calculs bonus malus'!$A$80)*'Calculs bonus malus'!AA87</f>
        <v>0</v>
      </c>
      <c r="AD87" s="7">
        <f>COUNTIF('Création Personnage'!$B$11,'Calculs bonus malus'!$A$80)*'Calculs bonus malus'!AC87</f>
        <v>0</v>
      </c>
      <c r="AF87" s="7">
        <f>COUNTIF('Création Personnage'!$B$11,'Calculs bonus malus'!$A$80)*'Calculs bonus malus'!AE87</f>
        <v>0</v>
      </c>
      <c r="AH87" s="7">
        <f>COUNTIF('Création Personnage'!$B$11,'Calculs bonus malus'!$A$80)*'Calculs bonus malus'!AG87</f>
        <v>0</v>
      </c>
      <c r="AJ87" s="7">
        <f>COUNTIF('Création Personnage'!$B$11,'Calculs bonus malus'!$A$80)*'Calculs bonus malus'!AI87</f>
        <v>0</v>
      </c>
      <c r="AL87" s="7">
        <f>COUNTIF('Création Personnage'!$B$11,'Calculs bonus malus'!$A$80)*'Calculs bonus malus'!AK87</f>
        <v>0</v>
      </c>
      <c r="AN87" s="7">
        <f>COUNTIF('Création Personnage'!$B$11,'Calculs bonus malus'!$A$80)*'Calculs bonus malus'!AM87</f>
        <v>0</v>
      </c>
      <c r="AP87" s="7">
        <f>COUNTIF('Création Personnage'!$B$11,'Calculs bonus malus'!$A$80)*'Calculs bonus malus'!AO87</f>
        <v>0</v>
      </c>
      <c r="AR87" s="7">
        <f>COUNTIF('Création Personnage'!$B$11,'Calculs bonus malus'!$A$80)*'Calculs bonus malus'!AQ87</f>
        <v>0</v>
      </c>
      <c r="AT87" s="7">
        <f>COUNTIF('Création Personnage'!$B$11,'Calculs bonus malus'!$A$80)*'Calculs bonus malus'!AS87</f>
        <v>0</v>
      </c>
      <c r="AU87">
        <v>1</v>
      </c>
      <c r="AV87" s="7">
        <f>COUNTIF('Création Personnage'!$B$11,'Calculs bonus malus'!$A$80)*'Calculs bonus malus'!AU87</f>
        <v>0</v>
      </c>
      <c r="AX87" s="7">
        <f>COUNTIF('Création Personnage'!$B$11,'Calculs bonus malus'!$A$80)*'Calculs bonus malus'!AW87</f>
        <v>0</v>
      </c>
      <c r="AZ87" s="7">
        <f>COUNTIF('Création Personnage'!$B$11,'Calculs bonus malus'!$A$80)*'Calculs bonus malus'!AY87</f>
        <v>0</v>
      </c>
      <c r="BB87" s="7">
        <f>COUNTIF('Création Personnage'!$B$11,'Calculs bonus malus'!$A$80)*'Calculs bonus malus'!BA87</f>
        <v>0</v>
      </c>
      <c r="BD87" s="7">
        <f>COUNTIF('Création Personnage'!$B$11,'Calculs bonus malus'!$A$80)*'Calculs bonus malus'!BC87</f>
        <v>0</v>
      </c>
      <c r="BF87" s="7">
        <f>COUNTIF('Création Personnage'!$B$11,'Calculs bonus malus'!$A$80)*'Calculs bonus malus'!BE87</f>
        <v>0</v>
      </c>
      <c r="BH87" s="7">
        <f>COUNTIF('Création Personnage'!$B$11,'Calculs bonus malus'!$A$80)*'Calculs bonus malus'!BG87</f>
        <v>0</v>
      </c>
      <c r="BJ87" s="7">
        <f>COUNTIF('Création Personnage'!$B$11,'Calculs bonus malus'!$A$80)*'Calculs bonus malus'!BI87</f>
        <v>0</v>
      </c>
      <c r="BL87" s="7">
        <f>COUNTIF('Création Personnage'!$B$11,'Calculs bonus malus'!$A$80)*'Calculs bonus malus'!BK87</f>
        <v>0</v>
      </c>
      <c r="BN87" s="7">
        <f>COUNTIF('Création Personnage'!$B$11,'Calculs bonus malus'!$A$80)*'Calculs bonus malus'!BM87</f>
        <v>0</v>
      </c>
      <c r="BP87" s="7">
        <f>COUNTIF('Création Personnage'!$B$11,'Calculs bonus malus'!$A$80)*'Calculs bonus malus'!BO87</f>
        <v>0</v>
      </c>
      <c r="BR87" s="7">
        <f>COUNTIF('Création Personnage'!$B$11,'Calculs bonus malus'!$A$80)*'Calculs bonus malus'!BQ87</f>
        <v>0</v>
      </c>
      <c r="BT87" s="7">
        <f>COUNTIF('Création Personnage'!$B$11,'Calculs bonus malus'!$A$80)*'Calculs bonus malus'!BS87</f>
        <v>0</v>
      </c>
      <c r="BV87" s="7">
        <f>COUNTIF('Création Personnage'!$B$11,'Calculs bonus malus'!$A$80)*'Calculs bonus malus'!BU87</f>
        <v>0</v>
      </c>
      <c r="BX87" s="7">
        <f>COUNTIF('Création Personnage'!$B$11,'Calculs bonus malus'!$A$80)*'Calculs bonus malus'!BW87</f>
        <v>0</v>
      </c>
      <c r="BZ87" s="7">
        <f>COUNTIF('Création Personnage'!$B$11,'Calculs bonus malus'!$A$80)*'Calculs bonus malus'!BY87</f>
        <v>0</v>
      </c>
      <c r="CB87" s="7">
        <f>COUNTIF('Création Personnage'!$B$11,'Calculs bonus malus'!$A$80)*'Calculs bonus malus'!CA87</f>
        <v>0</v>
      </c>
      <c r="CD87" s="7">
        <f>COUNTIF('Création Personnage'!$B$11,'Calculs bonus malus'!$A$80)*'Calculs bonus malus'!CC87</f>
        <v>0</v>
      </c>
      <c r="CF87" s="7">
        <f>COUNTIF('Création Personnage'!$B$11,'Calculs bonus malus'!$A$80)*'Calculs bonus malus'!CE87</f>
        <v>0</v>
      </c>
      <c r="CH87" s="7">
        <f>COUNTIF('Création Personnage'!$B$11,'Calculs bonus malus'!$A$80)*'Calculs bonus malus'!CG87</f>
        <v>0</v>
      </c>
      <c r="CJ87" s="7">
        <f>COUNTIF('Création Personnage'!$B$11,'Calculs bonus malus'!$A$80)*'Calculs bonus malus'!CI87</f>
        <v>0</v>
      </c>
      <c r="CL87" s="7">
        <f>COUNTIF('Création Personnage'!$B$11,'Calculs bonus malus'!$A$80)*'Calculs bonus malus'!CK87</f>
        <v>0</v>
      </c>
      <c r="CN87" s="7">
        <f>COUNTIF('Création Personnage'!$B$11,'Calculs bonus malus'!$A$80)*'Calculs bonus malus'!CM87</f>
        <v>0</v>
      </c>
      <c r="CP87" s="7">
        <f>COUNTIF('Création Personnage'!$B$11,'Calculs bonus malus'!$A$80)*'Calculs bonus malus'!CO87</f>
        <v>0</v>
      </c>
      <c r="CR87" s="7">
        <f>COUNTIF('Création Personnage'!$B$11,'Calculs bonus malus'!$A$80)*'Calculs bonus malus'!CQ87</f>
        <v>0</v>
      </c>
      <c r="CT87" s="7">
        <f>COUNTIF('Création Personnage'!$B$11,'Calculs bonus malus'!$A$80)*'Calculs bonus malus'!CS87</f>
        <v>0</v>
      </c>
      <c r="CV87" s="7">
        <f>COUNTIF('Création Personnage'!$B$11,'Calculs bonus malus'!$A$80)*'Calculs bonus malus'!CU87</f>
        <v>0</v>
      </c>
      <c r="CX87" s="7">
        <f>COUNTIF('Création Personnage'!$B$11,'Calculs bonus malus'!$A$80)*'Calculs bonus malus'!CW87</f>
        <v>0</v>
      </c>
      <c r="CZ87" s="7">
        <f>COUNTIF('Création Personnage'!$B$11,'Calculs bonus malus'!$A$80)*'Calculs bonus malus'!CY87</f>
        <v>0</v>
      </c>
      <c r="DB87" s="7">
        <f>COUNTIF('Création Personnage'!$B$11,'Calculs bonus malus'!$A$80)*'Calculs bonus malus'!DA87</f>
        <v>0</v>
      </c>
      <c r="DD87" s="7">
        <f>COUNTIF('Création Personnage'!$B$11,'Calculs bonus malus'!$A$80)*'Calculs bonus malus'!DC87</f>
        <v>0</v>
      </c>
      <c r="DF87" s="7">
        <f>COUNTIF('Création Personnage'!$B$11,'Calculs bonus malus'!$A$80)*'Calculs bonus malus'!DE87</f>
        <v>0</v>
      </c>
      <c r="DH87" s="7">
        <f>COUNTIF('Création Personnage'!$B$11,'Calculs bonus malus'!$A$80)*'Calculs bonus malus'!DG87</f>
        <v>0</v>
      </c>
      <c r="DJ87" s="7">
        <f>COUNTIF('Création Personnage'!$B$11,'Calculs bonus malus'!$A$80)*'Calculs bonus malus'!DI87</f>
        <v>0</v>
      </c>
    </row>
    <row r="88" spans="1:114" x14ac:dyDescent="0.2">
      <c r="A88" s="257"/>
      <c r="B88" t="s">
        <v>180</v>
      </c>
      <c r="D88" s="7">
        <f>COUNTIF('Création Personnage'!$B$11,'Calculs bonus malus'!$A$80)*'Calculs bonus malus'!C88</f>
        <v>0</v>
      </c>
      <c r="F88" s="7">
        <f>COUNTIF('Création Personnage'!$B$11,'Calculs bonus malus'!$A$80)*'Calculs bonus malus'!E88</f>
        <v>0</v>
      </c>
      <c r="H88" s="7">
        <f>COUNTIF('Création Personnage'!$B$11,'Calculs bonus malus'!$A$80)*'Calculs bonus malus'!G88</f>
        <v>0</v>
      </c>
      <c r="J88" s="7">
        <f>COUNTIF('Création Personnage'!$B$11,'Calculs bonus malus'!$A$80)*'Calculs bonus malus'!I88</f>
        <v>0</v>
      </c>
      <c r="L88" s="7">
        <f>COUNTIF('Création Personnage'!$B$11,'Calculs bonus malus'!$A$80)*'Calculs bonus malus'!K88</f>
        <v>0</v>
      </c>
      <c r="N88" s="7">
        <f>COUNTIF('Création Personnage'!$B$11,'Calculs bonus malus'!$A$80)*'Calculs bonus malus'!M88</f>
        <v>0</v>
      </c>
      <c r="P88" s="7">
        <f>COUNTIF('Création Personnage'!$B$11,'Calculs bonus malus'!$A$80)*'Calculs bonus malus'!O88</f>
        <v>0</v>
      </c>
      <c r="R88" s="7">
        <f>COUNTIF('Création Personnage'!$B$11,'Calculs bonus malus'!$A$80)*'Calculs bonus malus'!Q88</f>
        <v>0</v>
      </c>
      <c r="T88" s="7">
        <f>COUNTIF('Création Personnage'!$B$11,'Calculs bonus malus'!$A$80)*'Calculs bonus malus'!S88</f>
        <v>0</v>
      </c>
      <c r="V88" s="7">
        <f>COUNTIF('Création Personnage'!$B$11,'Calculs bonus malus'!$A$80)*'Calculs bonus malus'!U88</f>
        <v>0</v>
      </c>
      <c r="X88" s="7">
        <f>COUNTIF('Création Personnage'!$B$11,'Calculs bonus malus'!$A$80)*'Calculs bonus malus'!W88</f>
        <v>0</v>
      </c>
      <c r="Z88" s="7">
        <f>COUNTIF('Création Personnage'!$B$11,'Calculs bonus malus'!$A$80)*'Calculs bonus malus'!Y88</f>
        <v>0</v>
      </c>
      <c r="AB88" s="7">
        <f>COUNTIF('Création Personnage'!$B$11,'Calculs bonus malus'!$A$80)*'Calculs bonus malus'!AA88</f>
        <v>0</v>
      </c>
      <c r="AD88" s="7">
        <f>COUNTIF('Création Personnage'!$B$11,'Calculs bonus malus'!$A$80)*'Calculs bonus malus'!AC88</f>
        <v>0</v>
      </c>
      <c r="AF88" s="7">
        <f>COUNTIF('Création Personnage'!$B$11,'Calculs bonus malus'!$A$80)*'Calculs bonus malus'!AE88</f>
        <v>0</v>
      </c>
      <c r="AH88" s="7">
        <f>COUNTIF('Création Personnage'!$B$11,'Calculs bonus malus'!$A$80)*'Calculs bonus malus'!AG88</f>
        <v>0</v>
      </c>
      <c r="AJ88" s="7">
        <f>COUNTIF('Création Personnage'!$B$11,'Calculs bonus malus'!$A$80)*'Calculs bonus malus'!AI88</f>
        <v>0</v>
      </c>
      <c r="AL88" s="7">
        <f>COUNTIF('Création Personnage'!$B$11,'Calculs bonus malus'!$A$80)*'Calculs bonus malus'!AK88</f>
        <v>0</v>
      </c>
      <c r="AN88" s="7">
        <f>COUNTIF('Création Personnage'!$B$11,'Calculs bonus malus'!$A$80)*'Calculs bonus malus'!AM88</f>
        <v>0</v>
      </c>
      <c r="AP88" s="7">
        <f>COUNTIF('Création Personnage'!$B$11,'Calculs bonus malus'!$A$80)*'Calculs bonus malus'!AO88</f>
        <v>0</v>
      </c>
      <c r="AR88" s="7">
        <f>COUNTIF('Création Personnage'!$B$11,'Calculs bonus malus'!$A$80)*'Calculs bonus malus'!AQ88</f>
        <v>0</v>
      </c>
      <c r="AT88" s="7">
        <f>COUNTIF('Création Personnage'!$B$11,'Calculs bonus malus'!$A$80)*'Calculs bonus malus'!AS88</f>
        <v>0</v>
      </c>
      <c r="AV88" s="7">
        <f>COUNTIF('Création Personnage'!$B$11,'Calculs bonus malus'!$A$80)*'Calculs bonus malus'!AU88</f>
        <v>0</v>
      </c>
      <c r="AX88" s="7">
        <f>COUNTIF('Création Personnage'!$B$11,'Calculs bonus malus'!$A$80)*'Calculs bonus malus'!AW88</f>
        <v>0</v>
      </c>
      <c r="AZ88" s="7">
        <f>COUNTIF('Création Personnage'!$B$11,'Calculs bonus malus'!$A$80)*'Calculs bonus malus'!AY88</f>
        <v>0</v>
      </c>
      <c r="BB88" s="7">
        <f>COUNTIF('Création Personnage'!$B$11,'Calculs bonus malus'!$A$80)*'Calculs bonus malus'!BA88</f>
        <v>0</v>
      </c>
      <c r="BD88" s="7">
        <f>COUNTIF('Création Personnage'!$B$11,'Calculs bonus malus'!$A$80)*'Calculs bonus malus'!BC88</f>
        <v>0</v>
      </c>
      <c r="BF88" s="7">
        <f>COUNTIF('Création Personnage'!$B$11,'Calculs bonus malus'!$A$80)*'Calculs bonus malus'!BE88</f>
        <v>0</v>
      </c>
      <c r="BH88" s="7">
        <f>COUNTIF('Création Personnage'!$B$11,'Calculs bonus malus'!$A$80)*'Calculs bonus malus'!BG88</f>
        <v>0</v>
      </c>
      <c r="BJ88" s="7">
        <f>COUNTIF('Création Personnage'!$B$11,'Calculs bonus malus'!$A$80)*'Calculs bonus malus'!BI88</f>
        <v>0</v>
      </c>
      <c r="BL88" s="7">
        <f>COUNTIF('Création Personnage'!$B$11,'Calculs bonus malus'!$A$80)*'Calculs bonus malus'!BK88</f>
        <v>0</v>
      </c>
      <c r="BN88" s="7">
        <f>COUNTIF('Création Personnage'!$B$11,'Calculs bonus malus'!$A$80)*'Calculs bonus malus'!BM88</f>
        <v>0</v>
      </c>
      <c r="BP88" s="7">
        <f>COUNTIF('Création Personnage'!$B$11,'Calculs bonus malus'!$A$80)*'Calculs bonus malus'!BO88</f>
        <v>0</v>
      </c>
      <c r="BR88" s="7">
        <f>COUNTIF('Création Personnage'!$B$11,'Calculs bonus malus'!$A$80)*'Calculs bonus malus'!BQ88</f>
        <v>0</v>
      </c>
      <c r="BT88" s="7">
        <f>COUNTIF('Création Personnage'!$B$11,'Calculs bonus malus'!$A$80)*'Calculs bonus malus'!BS88</f>
        <v>0</v>
      </c>
      <c r="BV88" s="7">
        <f>COUNTIF('Création Personnage'!$B$11,'Calculs bonus malus'!$A$80)*'Calculs bonus malus'!BU88</f>
        <v>0</v>
      </c>
      <c r="BX88" s="7">
        <f>COUNTIF('Création Personnage'!$B$11,'Calculs bonus malus'!$A$80)*'Calculs bonus malus'!BW88</f>
        <v>0</v>
      </c>
      <c r="BZ88" s="7">
        <f>COUNTIF('Création Personnage'!$B$11,'Calculs bonus malus'!$A$80)*'Calculs bonus malus'!BY88</f>
        <v>0</v>
      </c>
      <c r="CB88" s="7">
        <f>COUNTIF('Création Personnage'!$B$11,'Calculs bonus malus'!$A$80)*'Calculs bonus malus'!CA88</f>
        <v>0</v>
      </c>
      <c r="CD88" s="7">
        <f>COUNTIF('Création Personnage'!$B$11,'Calculs bonus malus'!$A$80)*'Calculs bonus malus'!CC88</f>
        <v>0</v>
      </c>
      <c r="CF88" s="7">
        <f>COUNTIF('Création Personnage'!$B$11,'Calculs bonus malus'!$A$80)*'Calculs bonus malus'!CE88</f>
        <v>0</v>
      </c>
      <c r="CH88" s="7">
        <f>COUNTIF('Création Personnage'!$B$11,'Calculs bonus malus'!$A$80)*'Calculs bonus malus'!CG88</f>
        <v>0</v>
      </c>
      <c r="CJ88" s="7">
        <f>COUNTIF('Création Personnage'!$B$11,'Calculs bonus malus'!$A$80)*'Calculs bonus malus'!CI88</f>
        <v>0</v>
      </c>
      <c r="CL88" s="7">
        <f>COUNTIF('Création Personnage'!$B$11,'Calculs bonus malus'!$A$80)*'Calculs bonus malus'!CK88</f>
        <v>0</v>
      </c>
      <c r="CN88" s="7">
        <f>COUNTIF('Création Personnage'!$B$11,'Calculs bonus malus'!$A$80)*'Calculs bonus malus'!CM88</f>
        <v>0</v>
      </c>
      <c r="CP88" s="7">
        <f>COUNTIF('Création Personnage'!$B$11,'Calculs bonus malus'!$A$80)*'Calculs bonus malus'!CO88</f>
        <v>0</v>
      </c>
      <c r="CR88" s="7">
        <f>COUNTIF('Création Personnage'!$B$11,'Calculs bonus malus'!$A$80)*'Calculs bonus malus'!CQ88</f>
        <v>0</v>
      </c>
      <c r="CT88" s="7">
        <f>COUNTIF('Création Personnage'!$B$11,'Calculs bonus malus'!$A$80)*'Calculs bonus malus'!CS88</f>
        <v>0</v>
      </c>
      <c r="CV88" s="7">
        <f>COUNTIF('Création Personnage'!$B$11,'Calculs bonus malus'!$A$80)*'Calculs bonus malus'!CU88</f>
        <v>0</v>
      </c>
      <c r="CX88" s="7">
        <f>COUNTIF('Création Personnage'!$B$11,'Calculs bonus malus'!$A$80)*'Calculs bonus malus'!CW88</f>
        <v>0</v>
      </c>
      <c r="CZ88" s="7">
        <f>COUNTIF('Création Personnage'!$B$11,'Calculs bonus malus'!$A$80)*'Calculs bonus malus'!CY88</f>
        <v>0</v>
      </c>
      <c r="DB88" s="7">
        <f>COUNTIF('Création Personnage'!$B$11,'Calculs bonus malus'!$A$80)*'Calculs bonus malus'!DA88</f>
        <v>0</v>
      </c>
      <c r="DD88" s="7">
        <f>COUNTIF('Création Personnage'!$B$11,'Calculs bonus malus'!$A$80)*'Calculs bonus malus'!DC88</f>
        <v>0</v>
      </c>
      <c r="DF88" s="7">
        <f>COUNTIF('Création Personnage'!$B$11,'Calculs bonus malus'!$A$80)*'Calculs bonus malus'!DE88</f>
        <v>0</v>
      </c>
      <c r="DH88" s="7">
        <f>COUNTIF('Création Personnage'!$B$11,'Calculs bonus malus'!$A$80)*'Calculs bonus malus'!DG88</f>
        <v>0</v>
      </c>
      <c r="DI88">
        <v>1</v>
      </c>
      <c r="DJ88" s="7">
        <f>COUNTIF('Création Personnage'!$B$11,'Calculs bonus malus'!$A$80)*'Calculs bonus malus'!DI88</f>
        <v>0</v>
      </c>
    </row>
    <row r="89" spans="1:114" x14ac:dyDescent="0.2">
      <c r="A89" s="257"/>
      <c r="B89" s="7" t="s">
        <v>150</v>
      </c>
      <c r="D89" s="7">
        <f>COUNTIF('Création Personnage'!$B$11,'Calculs bonus malus'!$A$80)*'Calculs bonus malus'!C89</f>
        <v>0</v>
      </c>
      <c r="F89" s="7">
        <f>COUNTIF('Création Personnage'!$B$11,'Calculs bonus malus'!$A$80)*'Calculs bonus malus'!E89</f>
        <v>0</v>
      </c>
      <c r="H89" s="7">
        <f>COUNTIF('Création Personnage'!$B$11,'Calculs bonus malus'!$A$80)*'Calculs bonus malus'!G89</f>
        <v>0</v>
      </c>
      <c r="J89" s="7">
        <f>COUNTIF('Création Personnage'!$B$11,'Calculs bonus malus'!$A$80)*'Calculs bonus malus'!I89</f>
        <v>0</v>
      </c>
      <c r="L89" s="7">
        <f>COUNTIF('Création Personnage'!$B$11,'Calculs bonus malus'!$A$80)*'Calculs bonus malus'!K89</f>
        <v>0</v>
      </c>
      <c r="N89" s="7">
        <f>COUNTIF('Création Personnage'!$B$11,'Calculs bonus malus'!$A$80)*'Calculs bonus malus'!M89</f>
        <v>0</v>
      </c>
      <c r="P89" s="7">
        <f>COUNTIF('Création Personnage'!$B$11,'Calculs bonus malus'!$A$80)*'Calculs bonus malus'!O89</f>
        <v>0</v>
      </c>
      <c r="R89" s="7">
        <f>COUNTIF('Création Personnage'!$B$11,'Calculs bonus malus'!$A$80)*'Calculs bonus malus'!Q89</f>
        <v>0</v>
      </c>
      <c r="T89" s="7">
        <f>COUNTIF('Création Personnage'!$B$11,'Calculs bonus malus'!$A$80)*'Calculs bonus malus'!S89</f>
        <v>0</v>
      </c>
      <c r="V89" s="7">
        <f>COUNTIF('Création Personnage'!$B$11,'Calculs bonus malus'!$A$80)*'Calculs bonus malus'!U89</f>
        <v>0</v>
      </c>
      <c r="X89" s="7">
        <f>COUNTIF('Création Personnage'!$B$11,'Calculs bonus malus'!$A$80)*'Calculs bonus malus'!W89</f>
        <v>0</v>
      </c>
      <c r="Z89" s="7">
        <f>COUNTIF('Création Personnage'!$B$11,'Calculs bonus malus'!$A$80)*'Calculs bonus malus'!Y89</f>
        <v>0</v>
      </c>
      <c r="AB89" s="7">
        <f>COUNTIF('Création Personnage'!$B$11,'Calculs bonus malus'!$A$80)*'Calculs bonus malus'!AA89</f>
        <v>0</v>
      </c>
      <c r="AD89" s="7">
        <f>COUNTIF('Création Personnage'!$B$11,'Calculs bonus malus'!$A$80)*'Calculs bonus malus'!AC89</f>
        <v>0</v>
      </c>
      <c r="AF89" s="7">
        <f>COUNTIF('Création Personnage'!$B$11,'Calculs bonus malus'!$A$80)*'Calculs bonus malus'!AE89</f>
        <v>0</v>
      </c>
      <c r="AH89" s="7">
        <f>COUNTIF('Création Personnage'!$B$11,'Calculs bonus malus'!$A$80)*'Calculs bonus malus'!AG89</f>
        <v>0</v>
      </c>
      <c r="AJ89" s="7">
        <f>COUNTIF('Création Personnage'!$B$11,'Calculs bonus malus'!$A$80)*'Calculs bonus malus'!AI89</f>
        <v>0</v>
      </c>
      <c r="AL89" s="7">
        <f>COUNTIF('Création Personnage'!$B$11,'Calculs bonus malus'!$A$80)*'Calculs bonus malus'!AK89</f>
        <v>0</v>
      </c>
      <c r="AN89" s="7">
        <f>COUNTIF('Création Personnage'!$B$11,'Calculs bonus malus'!$A$80)*'Calculs bonus malus'!AM89</f>
        <v>0</v>
      </c>
      <c r="AP89" s="7">
        <f>COUNTIF('Création Personnage'!$B$11,'Calculs bonus malus'!$A$80)*'Calculs bonus malus'!AO89</f>
        <v>0</v>
      </c>
      <c r="AR89" s="7">
        <f>COUNTIF('Création Personnage'!$B$11,'Calculs bonus malus'!$A$80)*'Calculs bonus malus'!AQ89</f>
        <v>0</v>
      </c>
      <c r="AT89" s="7">
        <f>COUNTIF('Création Personnage'!$B$11,'Calculs bonus malus'!$A$80)*'Calculs bonus malus'!AS89</f>
        <v>0</v>
      </c>
      <c r="AV89" s="7">
        <f>COUNTIF('Création Personnage'!$B$11,'Calculs bonus malus'!$A$80)*'Calculs bonus malus'!AU89</f>
        <v>0</v>
      </c>
      <c r="AX89" s="7">
        <f>COUNTIF('Création Personnage'!$B$11,'Calculs bonus malus'!$A$80)*'Calculs bonus malus'!AW89</f>
        <v>0</v>
      </c>
      <c r="AZ89" s="7">
        <f>COUNTIF('Création Personnage'!$B$11,'Calculs bonus malus'!$A$80)*'Calculs bonus malus'!AY89</f>
        <v>0</v>
      </c>
      <c r="BA89">
        <v>1</v>
      </c>
      <c r="BB89" s="7">
        <f>COUNTIF('Création Personnage'!$B$11,'Calculs bonus malus'!$A$80)*'Calculs bonus malus'!BA89</f>
        <v>0</v>
      </c>
      <c r="BD89" s="7">
        <f>COUNTIF('Création Personnage'!$B$11,'Calculs bonus malus'!$A$80)*'Calculs bonus malus'!BC89</f>
        <v>0</v>
      </c>
      <c r="BF89" s="7">
        <f>COUNTIF('Création Personnage'!$B$11,'Calculs bonus malus'!$A$80)*'Calculs bonus malus'!BE89</f>
        <v>0</v>
      </c>
      <c r="BH89" s="7">
        <f>COUNTIF('Création Personnage'!$B$11,'Calculs bonus malus'!$A$80)*'Calculs bonus malus'!BG89</f>
        <v>0</v>
      </c>
      <c r="BJ89" s="7">
        <f>COUNTIF('Création Personnage'!$B$11,'Calculs bonus malus'!$A$80)*'Calculs bonus malus'!BI89</f>
        <v>0</v>
      </c>
      <c r="BL89" s="7">
        <f>COUNTIF('Création Personnage'!$B$11,'Calculs bonus malus'!$A$80)*'Calculs bonus malus'!BK89</f>
        <v>0</v>
      </c>
      <c r="BN89" s="7">
        <f>COUNTIF('Création Personnage'!$B$11,'Calculs bonus malus'!$A$80)*'Calculs bonus malus'!BM89</f>
        <v>0</v>
      </c>
      <c r="BP89" s="7">
        <f>COUNTIF('Création Personnage'!$B$11,'Calculs bonus malus'!$A$80)*'Calculs bonus malus'!BO89</f>
        <v>0</v>
      </c>
      <c r="BR89" s="7">
        <f>COUNTIF('Création Personnage'!$B$11,'Calculs bonus malus'!$A$80)*'Calculs bonus malus'!BQ89</f>
        <v>0</v>
      </c>
      <c r="BT89" s="7">
        <f>COUNTIF('Création Personnage'!$B$11,'Calculs bonus malus'!$A$80)*'Calculs bonus malus'!BS89</f>
        <v>0</v>
      </c>
      <c r="BV89" s="7">
        <f>COUNTIF('Création Personnage'!$B$11,'Calculs bonus malus'!$A$80)*'Calculs bonus malus'!BU89</f>
        <v>0</v>
      </c>
      <c r="BX89" s="7">
        <f>COUNTIF('Création Personnage'!$B$11,'Calculs bonus malus'!$A$80)*'Calculs bonus malus'!BW89</f>
        <v>0</v>
      </c>
      <c r="BZ89" s="7">
        <f>COUNTIF('Création Personnage'!$B$11,'Calculs bonus malus'!$A$80)*'Calculs bonus malus'!BY89</f>
        <v>0</v>
      </c>
      <c r="CB89" s="7">
        <f>COUNTIF('Création Personnage'!$B$11,'Calculs bonus malus'!$A$80)*'Calculs bonus malus'!CA89</f>
        <v>0</v>
      </c>
      <c r="CD89" s="7">
        <f>COUNTIF('Création Personnage'!$B$11,'Calculs bonus malus'!$A$80)*'Calculs bonus malus'!CC89</f>
        <v>0</v>
      </c>
      <c r="CF89" s="7">
        <f>COUNTIF('Création Personnage'!$B$11,'Calculs bonus malus'!$A$80)*'Calculs bonus malus'!CE89</f>
        <v>0</v>
      </c>
      <c r="CH89" s="7">
        <f>COUNTIF('Création Personnage'!$B$11,'Calculs bonus malus'!$A$80)*'Calculs bonus malus'!CG89</f>
        <v>0</v>
      </c>
      <c r="CJ89" s="7">
        <f>COUNTIF('Création Personnage'!$B$11,'Calculs bonus malus'!$A$80)*'Calculs bonus malus'!CI89</f>
        <v>0</v>
      </c>
      <c r="CL89" s="7">
        <f>COUNTIF('Création Personnage'!$B$11,'Calculs bonus malus'!$A$80)*'Calculs bonus malus'!CK89</f>
        <v>0</v>
      </c>
      <c r="CN89" s="7">
        <f>COUNTIF('Création Personnage'!$B$11,'Calculs bonus malus'!$A$80)*'Calculs bonus malus'!CM89</f>
        <v>0</v>
      </c>
      <c r="CP89" s="7">
        <f>COUNTIF('Création Personnage'!$B$11,'Calculs bonus malus'!$A$80)*'Calculs bonus malus'!CO89</f>
        <v>0</v>
      </c>
      <c r="CR89" s="7">
        <f>COUNTIF('Création Personnage'!$B$11,'Calculs bonus malus'!$A$80)*'Calculs bonus malus'!CQ89</f>
        <v>0</v>
      </c>
      <c r="CT89" s="7">
        <f>COUNTIF('Création Personnage'!$B$11,'Calculs bonus malus'!$A$80)*'Calculs bonus malus'!CS89</f>
        <v>0</v>
      </c>
      <c r="CV89" s="7">
        <f>COUNTIF('Création Personnage'!$B$11,'Calculs bonus malus'!$A$80)*'Calculs bonus malus'!CU89</f>
        <v>0</v>
      </c>
      <c r="CX89" s="7">
        <f>COUNTIF('Création Personnage'!$B$11,'Calculs bonus malus'!$A$80)*'Calculs bonus malus'!CW89</f>
        <v>0</v>
      </c>
      <c r="CZ89" s="7">
        <f>COUNTIF('Création Personnage'!$B$11,'Calculs bonus malus'!$A$80)*'Calculs bonus malus'!CY89</f>
        <v>0</v>
      </c>
      <c r="DB89" s="7">
        <f>COUNTIF('Création Personnage'!$B$11,'Calculs bonus malus'!$A$80)*'Calculs bonus malus'!DA89</f>
        <v>0</v>
      </c>
      <c r="DD89" s="7">
        <f>COUNTIF('Création Personnage'!$B$11,'Calculs bonus malus'!$A$80)*'Calculs bonus malus'!DC89</f>
        <v>0</v>
      </c>
      <c r="DF89" s="7">
        <f>COUNTIF('Création Personnage'!$B$11,'Calculs bonus malus'!$A$80)*'Calculs bonus malus'!DE89</f>
        <v>0</v>
      </c>
      <c r="DH89" s="7">
        <f>COUNTIF('Création Personnage'!$B$11,'Calculs bonus malus'!$A$80)*'Calculs bonus malus'!DG89</f>
        <v>0</v>
      </c>
      <c r="DJ89" s="7">
        <f>COUNTIF('Création Personnage'!$B$11,'Calculs bonus malus'!$A$80)*'Calculs bonus malus'!DI89</f>
        <v>0</v>
      </c>
    </row>
    <row r="90" spans="1:114" x14ac:dyDescent="0.2">
      <c r="A90" s="257" t="str">
        <f>Params!A154</f>
        <v>Historien</v>
      </c>
      <c r="B90" t="s">
        <v>173</v>
      </c>
      <c r="D90" s="7">
        <f>COUNTIF('Création Personnage'!$B$11,'Calculs bonus malus'!$A$90)*'Calculs bonus malus'!C90</f>
        <v>0</v>
      </c>
      <c r="F90" s="7">
        <f>COUNTIF('Création Personnage'!$B$11,'Calculs bonus malus'!$A$90)*'Calculs bonus malus'!E90</f>
        <v>0</v>
      </c>
      <c r="H90" s="7">
        <f>COUNTIF('Création Personnage'!$B$11,'Calculs bonus malus'!$A$90)*'Calculs bonus malus'!G90</f>
        <v>0</v>
      </c>
      <c r="J90" s="7">
        <f>COUNTIF('Création Personnage'!$B$11,'Calculs bonus malus'!$A$90)*'Calculs bonus malus'!I90</f>
        <v>0</v>
      </c>
      <c r="L90" s="7">
        <f>COUNTIF('Création Personnage'!$B$11,'Calculs bonus malus'!$A$90)*'Calculs bonus malus'!K90</f>
        <v>0</v>
      </c>
      <c r="N90" s="7">
        <f>COUNTIF('Création Personnage'!$B$11,'Calculs bonus malus'!$A$90)*'Calculs bonus malus'!M90</f>
        <v>0</v>
      </c>
      <c r="P90" s="7">
        <f>COUNTIF('Création Personnage'!$B$11,'Calculs bonus malus'!$A$90)*'Calculs bonus malus'!O90</f>
        <v>0</v>
      </c>
      <c r="R90" s="7">
        <f>COUNTIF('Création Personnage'!$B$11,'Calculs bonus malus'!$A$90)*'Calculs bonus malus'!Q90</f>
        <v>0</v>
      </c>
      <c r="T90" s="7">
        <f>COUNTIF('Création Personnage'!$B$11,'Calculs bonus malus'!$A$90)*'Calculs bonus malus'!S90</f>
        <v>0</v>
      </c>
      <c r="V90" s="7">
        <f>COUNTIF('Création Personnage'!$B$11,'Calculs bonus malus'!$A$90)*'Calculs bonus malus'!U90</f>
        <v>0</v>
      </c>
      <c r="X90" s="7">
        <f>COUNTIF('Création Personnage'!$B$11,'Calculs bonus malus'!$A$90)*'Calculs bonus malus'!W90</f>
        <v>0</v>
      </c>
      <c r="Z90" s="7">
        <f>COUNTIF('Création Personnage'!$B$11,'Calculs bonus malus'!$A$90)*'Calculs bonus malus'!Y90</f>
        <v>0</v>
      </c>
      <c r="AB90" s="7">
        <f>COUNTIF('Création Personnage'!$B$11,'Calculs bonus malus'!$A$90)*'Calculs bonus malus'!AA90</f>
        <v>0</v>
      </c>
      <c r="AD90" s="7">
        <f>COUNTIF('Création Personnage'!$B$11,'Calculs bonus malus'!$A$90)*'Calculs bonus malus'!AC90</f>
        <v>0</v>
      </c>
      <c r="AF90" s="7">
        <f>COUNTIF('Création Personnage'!$B$11,'Calculs bonus malus'!$A$90)*'Calculs bonus malus'!AE90</f>
        <v>0</v>
      </c>
      <c r="AH90" s="7">
        <f>COUNTIF('Création Personnage'!$B$11,'Calculs bonus malus'!$A$90)*'Calculs bonus malus'!AG90</f>
        <v>0</v>
      </c>
      <c r="AJ90" s="7">
        <f>COUNTIF('Création Personnage'!$B$11,'Calculs bonus malus'!$A$90)*'Calculs bonus malus'!AI90</f>
        <v>0</v>
      </c>
      <c r="AL90" s="7">
        <f>COUNTIF('Création Personnage'!$B$11,'Calculs bonus malus'!$A$90)*'Calculs bonus malus'!AK90</f>
        <v>0</v>
      </c>
      <c r="AN90" s="7">
        <f>COUNTIF('Création Personnage'!$B$11,'Calculs bonus malus'!$A$90)*'Calculs bonus malus'!AM90</f>
        <v>0</v>
      </c>
      <c r="AP90" s="7">
        <f>COUNTIF('Création Personnage'!$B$11,'Calculs bonus malus'!$A$90)*'Calculs bonus malus'!AO90</f>
        <v>0</v>
      </c>
      <c r="AR90" s="7">
        <f>COUNTIF('Création Personnage'!$B$11,'Calculs bonus malus'!$A$90)*'Calculs bonus malus'!AQ90</f>
        <v>0</v>
      </c>
      <c r="AT90" s="7">
        <f>COUNTIF('Création Personnage'!$B$11,'Calculs bonus malus'!$A$90)*'Calculs bonus malus'!AS90</f>
        <v>0</v>
      </c>
      <c r="AV90" s="7">
        <f>COUNTIF('Création Personnage'!$B$11,'Calculs bonus malus'!$A$90)*'Calculs bonus malus'!AU90</f>
        <v>0</v>
      </c>
      <c r="AX90" s="7">
        <f>COUNTIF('Création Personnage'!$B$11,'Calculs bonus malus'!$A$90)*'Calculs bonus malus'!AW90</f>
        <v>0</v>
      </c>
      <c r="AZ90" s="7">
        <f>COUNTIF('Création Personnage'!$B$11,'Calculs bonus malus'!$A$90)*'Calculs bonus malus'!AY90</f>
        <v>0</v>
      </c>
      <c r="BB90" s="7">
        <f>COUNTIF('Création Personnage'!$B$11,'Calculs bonus malus'!$A$90)*'Calculs bonus malus'!BA90</f>
        <v>0</v>
      </c>
      <c r="BD90" s="7">
        <f>COUNTIF('Création Personnage'!$B$11,'Calculs bonus malus'!$A$90)*'Calculs bonus malus'!BC90</f>
        <v>0</v>
      </c>
      <c r="BF90" s="7">
        <f>COUNTIF('Création Personnage'!$B$11,'Calculs bonus malus'!$A$90)*'Calculs bonus malus'!BE90</f>
        <v>0</v>
      </c>
      <c r="BH90" s="7">
        <f>COUNTIF('Création Personnage'!$B$11,'Calculs bonus malus'!$A$90)*'Calculs bonus malus'!BG90</f>
        <v>0</v>
      </c>
      <c r="BJ90" s="7">
        <f>COUNTIF('Création Personnage'!$B$11,'Calculs bonus malus'!$A$90)*'Calculs bonus malus'!BI90</f>
        <v>0</v>
      </c>
      <c r="BL90" s="7">
        <f>COUNTIF('Création Personnage'!$B$11,'Calculs bonus malus'!$A$90)*'Calculs bonus malus'!BK90</f>
        <v>0</v>
      </c>
      <c r="BN90" s="7">
        <f>COUNTIF('Création Personnage'!$B$11,'Calculs bonus malus'!$A$90)*'Calculs bonus malus'!BM90</f>
        <v>0</v>
      </c>
      <c r="BP90" s="7">
        <f>COUNTIF('Création Personnage'!$B$11,'Calculs bonus malus'!$A$90)*'Calculs bonus malus'!BO90</f>
        <v>0</v>
      </c>
      <c r="BR90" s="7">
        <f>COUNTIF('Création Personnage'!$B$11,'Calculs bonus malus'!$A$90)*'Calculs bonus malus'!BQ90</f>
        <v>0</v>
      </c>
      <c r="BT90" s="7">
        <f>COUNTIF('Création Personnage'!$B$11,'Calculs bonus malus'!$A$90)*'Calculs bonus malus'!BS90</f>
        <v>0</v>
      </c>
      <c r="BV90" s="7">
        <f>COUNTIF('Création Personnage'!$B$11,'Calculs bonus malus'!$A$90)*'Calculs bonus malus'!BU90</f>
        <v>0</v>
      </c>
      <c r="BX90" s="7">
        <f>COUNTIF('Création Personnage'!$B$11,'Calculs bonus malus'!$A$90)*'Calculs bonus malus'!BW90</f>
        <v>0</v>
      </c>
      <c r="BZ90" s="7">
        <f>COUNTIF('Création Personnage'!$B$11,'Calculs bonus malus'!$A$90)*'Calculs bonus malus'!BY90</f>
        <v>0</v>
      </c>
      <c r="CB90" s="7">
        <f>COUNTIF('Création Personnage'!$B$11,'Calculs bonus malus'!$A$90)*'Calculs bonus malus'!CA90</f>
        <v>0</v>
      </c>
      <c r="CD90" s="7">
        <f>COUNTIF('Création Personnage'!$B$11,'Calculs bonus malus'!$A$90)*'Calculs bonus malus'!CC90</f>
        <v>0</v>
      </c>
      <c r="CF90" s="7">
        <f>COUNTIF('Création Personnage'!$B$11,'Calculs bonus malus'!$A$90)*'Calculs bonus malus'!CE90</f>
        <v>0</v>
      </c>
      <c r="CH90" s="7">
        <f>COUNTIF('Création Personnage'!$B$11,'Calculs bonus malus'!$A$90)*'Calculs bonus malus'!CG90</f>
        <v>0</v>
      </c>
      <c r="CJ90" s="7">
        <f>COUNTIF('Création Personnage'!$B$11,'Calculs bonus malus'!$A$90)*'Calculs bonus malus'!CI90</f>
        <v>0</v>
      </c>
      <c r="CL90" s="7">
        <f>COUNTIF('Création Personnage'!$B$11,'Calculs bonus malus'!$A$90)*'Calculs bonus malus'!CK90</f>
        <v>0</v>
      </c>
      <c r="CN90" s="7">
        <f>COUNTIF('Création Personnage'!$B$11,'Calculs bonus malus'!$A$90)*'Calculs bonus malus'!CM90</f>
        <v>0</v>
      </c>
      <c r="CP90" s="7">
        <f>COUNTIF('Création Personnage'!$B$11,'Calculs bonus malus'!$A$90)*'Calculs bonus malus'!CO90</f>
        <v>0</v>
      </c>
      <c r="CR90" s="7">
        <f>COUNTIF('Création Personnage'!$B$11,'Calculs bonus malus'!$A$90)*'Calculs bonus malus'!CQ90</f>
        <v>0</v>
      </c>
      <c r="CT90" s="7">
        <f>COUNTIF('Création Personnage'!$B$11,'Calculs bonus malus'!$A$90)*'Calculs bonus malus'!CS90</f>
        <v>0</v>
      </c>
      <c r="CU90">
        <v>1</v>
      </c>
      <c r="CV90" s="7">
        <f>COUNTIF('Création Personnage'!$B$11,'Calculs bonus malus'!$A$90)*'Calculs bonus malus'!CU90</f>
        <v>0</v>
      </c>
      <c r="CX90" s="7">
        <f>COUNTIF('Création Personnage'!$B$11,'Calculs bonus malus'!$A$90)*'Calculs bonus malus'!CW90</f>
        <v>0</v>
      </c>
      <c r="CZ90" s="7">
        <f>COUNTIF('Création Personnage'!$B$11,'Calculs bonus malus'!$A$90)*'Calculs bonus malus'!CY90</f>
        <v>0</v>
      </c>
      <c r="DB90" s="7">
        <f>COUNTIF('Création Personnage'!$B$11,'Calculs bonus malus'!$A$90)*'Calculs bonus malus'!DA90</f>
        <v>0</v>
      </c>
      <c r="DD90" s="7">
        <f>COUNTIF('Création Personnage'!$B$11,'Calculs bonus malus'!$A$90)*'Calculs bonus malus'!DC90</f>
        <v>0</v>
      </c>
      <c r="DF90" s="7">
        <f>COUNTIF('Création Personnage'!$B$11,'Calculs bonus malus'!$A$90)*'Calculs bonus malus'!DE90</f>
        <v>0</v>
      </c>
      <c r="DH90" s="7">
        <f>COUNTIF('Création Personnage'!$B$11,'Calculs bonus malus'!$A$90)*'Calculs bonus malus'!DG90</f>
        <v>0</v>
      </c>
      <c r="DJ90" s="7">
        <f>COUNTIF('Création Personnage'!$B$11,'Calculs bonus malus'!$A$90)*'Calculs bonus malus'!DI90</f>
        <v>0</v>
      </c>
    </row>
    <row r="91" spans="1:114" x14ac:dyDescent="0.2">
      <c r="A91" s="257"/>
      <c r="B91" t="s">
        <v>179</v>
      </c>
      <c r="D91" s="7">
        <f>COUNTIF('Création Personnage'!$B$11,'Calculs bonus malus'!$A$90)*'Calculs bonus malus'!C91</f>
        <v>0</v>
      </c>
      <c r="F91" s="7">
        <f>COUNTIF('Création Personnage'!$B$11,'Calculs bonus malus'!$A$90)*'Calculs bonus malus'!E91</f>
        <v>0</v>
      </c>
      <c r="H91" s="7">
        <f>COUNTIF('Création Personnage'!$B$11,'Calculs bonus malus'!$A$90)*'Calculs bonus malus'!G91</f>
        <v>0</v>
      </c>
      <c r="J91" s="7">
        <f>COUNTIF('Création Personnage'!$B$11,'Calculs bonus malus'!$A$90)*'Calculs bonus malus'!I91</f>
        <v>0</v>
      </c>
      <c r="L91" s="7">
        <f>COUNTIF('Création Personnage'!$B$11,'Calculs bonus malus'!$A$90)*'Calculs bonus malus'!K91</f>
        <v>0</v>
      </c>
      <c r="N91" s="7">
        <f>COUNTIF('Création Personnage'!$B$11,'Calculs bonus malus'!$A$90)*'Calculs bonus malus'!M91</f>
        <v>0</v>
      </c>
      <c r="P91" s="7">
        <f>COUNTIF('Création Personnage'!$B$11,'Calculs bonus malus'!$A$90)*'Calculs bonus malus'!O91</f>
        <v>0</v>
      </c>
      <c r="R91" s="7">
        <f>COUNTIF('Création Personnage'!$B$11,'Calculs bonus malus'!$A$90)*'Calculs bonus malus'!Q91</f>
        <v>0</v>
      </c>
      <c r="T91" s="7">
        <f>COUNTIF('Création Personnage'!$B$11,'Calculs bonus malus'!$A$90)*'Calculs bonus malus'!S91</f>
        <v>0</v>
      </c>
      <c r="V91" s="7">
        <f>COUNTIF('Création Personnage'!$B$11,'Calculs bonus malus'!$A$90)*'Calculs bonus malus'!U91</f>
        <v>0</v>
      </c>
      <c r="X91" s="7">
        <f>COUNTIF('Création Personnage'!$B$11,'Calculs bonus malus'!$A$90)*'Calculs bonus malus'!W91</f>
        <v>0</v>
      </c>
      <c r="Z91" s="7">
        <f>COUNTIF('Création Personnage'!$B$11,'Calculs bonus malus'!$A$90)*'Calculs bonus malus'!Y91</f>
        <v>0</v>
      </c>
      <c r="AB91" s="7">
        <f>COUNTIF('Création Personnage'!$B$11,'Calculs bonus malus'!$A$90)*'Calculs bonus malus'!AA91</f>
        <v>0</v>
      </c>
      <c r="AD91" s="7">
        <f>COUNTIF('Création Personnage'!$B$11,'Calculs bonus malus'!$A$90)*'Calculs bonus malus'!AC91</f>
        <v>0</v>
      </c>
      <c r="AF91" s="7">
        <f>COUNTIF('Création Personnage'!$B$11,'Calculs bonus malus'!$A$90)*'Calculs bonus malus'!AE91</f>
        <v>0</v>
      </c>
      <c r="AH91" s="7">
        <f>COUNTIF('Création Personnage'!$B$11,'Calculs bonus malus'!$A$90)*'Calculs bonus malus'!AG91</f>
        <v>0</v>
      </c>
      <c r="AJ91" s="7">
        <f>COUNTIF('Création Personnage'!$B$11,'Calculs bonus malus'!$A$90)*'Calculs bonus malus'!AI91</f>
        <v>0</v>
      </c>
      <c r="AL91" s="7">
        <f>COUNTIF('Création Personnage'!$B$11,'Calculs bonus malus'!$A$90)*'Calculs bonus malus'!AK91</f>
        <v>0</v>
      </c>
      <c r="AN91" s="7">
        <f>COUNTIF('Création Personnage'!$B$11,'Calculs bonus malus'!$A$90)*'Calculs bonus malus'!AM91</f>
        <v>0</v>
      </c>
      <c r="AP91" s="7">
        <f>COUNTIF('Création Personnage'!$B$11,'Calculs bonus malus'!$A$90)*'Calculs bonus malus'!AO91</f>
        <v>0</v>
      </c>
      <c r="AR91" s="7">
        <f>COUNTIF('Création Personnage'!$B$11,'Calculs bonus malus'!$A$90)*'Calculs bonus malus'!AQ91</f>
        <v>0</v>
      </c>
      <c r="AT91" s="7">
        <f>COUNTIF('Création Personnage'!$B$11,'Calculs bonus malus'!$A$90)*'Calculs bonus malus'!AS91</f>
        <v>0</v>
      </c>
      <c r="AV91" s="7">
        <f>COUNTIF('Création Personnage'!$B$11,'Calculs bonus malus'!$A$90)*'Calculs bonus malus'!AU91</f>
        <v>0</v>
      </c>
      <c r="AX91" s="7">
        <f>COUNTIF('Création Personnage'!$B$11,'Calculs bonus malus'!$A$90)*'Calculs bonus malus'!AW91</f>
        <v>0</v>
      </c>
      <c r="AZ91" s="7">
        <f>COUNTIF('Création Personnage'!$B$11,'Calculs bonus malus'!$A$90)*'Calculs bonus malus'!AY91</f>
        <v>0</v>
      </c>
      <c r="BB91" s="7">
        <f>COUNTIF('Création Personnage'!$B$11,'Calculs bonus malus'!$A$90)*'Calculs bonus malus'!BA91</f>
        <v>0</v>
      </c>
      <c r="BD91" s="7">
        <f>COUNTIF('Création Personnage'!$B$11,'Calculs bonus malus'!$A$90)*'Calculs bonus malus'!BC91</f>
        <v>0</v>
      </c>
      <c r="BF91" s="7">
        <f>COUNTIF('Création Personnage'!$B$11,'Calculs bonus malus'!$A$90)*'Calculs bonus malus'!BE91</f>
        <v>0</v>
      </c>
      <c r="BH91" s="7">
        <f>COUNTIF('Création Personnage'!$B$11,'Calculs bonus malus'!$A$90)*'Calculs bonus malus'!BG91</f>
        <v>0</v>
      </c>
      <c r="BJ91" s="7">
        <f>COUNTIF('Création Personnage'!$B$11,'Calculs bonus malus'!$A$90)*'Calculs bonus malus'!BI91</f>
        <v>0</v>
      </c>
      <c r="BL91" s="7">
        <f>COUNTIF('Création Personnage'!$B$11,'Calculs bonus malus'!$A$90)*'Calculs bonus malus'!BK91</f>
        <v>0</v>
      </c>
      <c r="BN91" s="7">
        <f>COUNTIF('Création Personnage'!$B$11,'Calculs bonus malus'!$A$90)*'Calculs bonus malus'!BM91</f>
        <v>0</v>
      </c>
      <c r="BP91" s="7">
        <f>COUNTIF('Création Personnage'!$B$11,'Calculs bonus malus'!$A$90)*'Calculs bonus malus'!BO91</f>
        <v>0</v>
      </c>
      <c r="BR91" s="7">
        <f>COUNTIF('Création Personnage'!$B$11,'Calculs bonus malus'!$A$90)*'Calculs bonus malus'!BQ91</f>
        <v>0</v>
      </c>
      <c r="BT91" s="7">
        <f>COUNTIF('Création Personnage'!$B$11,'Calculs bonus malus'!$A$90)*'Calculs bonus malus'!BS91</f>
        <v>0</v>
      </c>
      <c r="BV91" s="7">
        <f>COUNTIF('Création Personnage'!$B$11,'Calculs bonus malus'!$A$90)*'Calculs bonus malus'!BU91</f>
        <v>0</v>
      </c>
      <c r="BX91" s="7">
        <f>COUNTIF('Création Personnage'!$B$11,'Calculs bonus malus'!$A$90)*'Calculs bonus malus'!BW91</f>
        <v>0</v>
      </c>
      <c r="BZ91" s="7">
        <f>COUNTIF('Création Personnage'!$B$11,'Calculs bonus malus'!$A$90)*'Calculs bonus malus'!BY91</f>
        <v>0</v>
      </c>
      <c r="CB91" s="7">
        <f>COUNTIF('Création Personnage'!$B$11,'Calculs bonus malus'!$A$90)*'Calculs bonus malus'!CA91</f>
        <v>0</v>
      </c>
      <c r="CD91" s="7">
        <f>COUNTIF('Création Personnage'!$B$11,'Calculs bonus malus'!$A$90)*'Calculs bonus malus'!CC91</f>
        <v>0</v>
      </c>
      <c r="CF91" s="7">
        <f>COUNTIF('Création Personnage'!$B$11,'Calculs bonus malus'!$A$90)*'Calculs bonus malus'!CE91</f>
        <v>0</v>
      </c>
      <c r="CH91" s="7">
        <f>COUNTIF('Création Personnage'!$B$11,'Calculs bonus malus'!$A$90)*'Calculs bonus malus'!CG91</f>
        <v>0</v>
      </c>
      <c r="CJ91" s="7">
        <f>COUNTIF('Création Personnage'!$B$11,'Calculs bonus malus'!$A$90)*'Calculs bonus malus'!CI91</f>
        <v>0</v>
      </c>
      <c r="CL91" s="7">
        <f>COUNTIF('Création Personnage'!$B$11,'Calculs bonus malus'!$A$90)*'Calculs bonus malus'!CK91</f>
        <v>0</v>
      </c>
      <c r="CN91" s="7">
        <f>COUNTIF('Création Personnage'!$B$11,'Calculs bonus malus'!$A$90)*'Calculs bonus malus'!CM91</f>
        <v>0</v>
      </c>
      <c r="CP91" s="7">
        <f>COUNTIF('Création Personnage'!$B$11,'Calculs bonus malus'!$A$90)*'Calculs bonus malus'!CO91</f>
        <v>0</v>
      </c>
      <c r="CR91" s="7">
        <f>COUNTIF('Création Personnage'!$B$11,'Calculs bonus malus'!$A$90)*'Calculs bonus malus'!CQ91</f>
        <v>0</v>
      </c>
      <c r="CT91" s="7">
        <f>COUNTIF('Création Personnage'!$B$11,'Calculs bonus malus'!$A$90)*'Calculs bonus malus'!CS91</f>
        <v>0</v>
      </c>
      <c r="CV91" s="7">
        <f>COUNTIF('Création Personnage'!$B$11,'Calculs bonus malus'!$A$90)*'Calculs bonus malus'!CU91</f>
        <v>0</v>
      </c>
      <c r="CX91" s="7">
        <f>COUNTIF('Création Personnage'!$B$11,'Calculs bonus malus'!$A$90)*'Calculs bonus malus'!CW91</f>
        <v>0</v>
      </c>
      <c r="CZ91" s="7">
        <f>COUNTIF('Création Personnage'!$B$11,'Calculs bonus malus'!$A$90)*'Calculs bonus malus'!CY91</f>
        <v>0</v>
      </c>
      <c r="DB91" s="7">
        <f>COUNTIF('Création Personnage'!$B$11,'Calculs bonus malus'!$A$90)*'Calculs bonus malus'!DA91</f>
        <v>0</v>
      </c>
      <c r="DD91" s="7">
        <f>COUNTIF('Création Personnage'!$B$11,'Calculs bonus malus'!$A$90)*'Calculs bonus malus'!DC91</f>
        <v>0</v>
      </c>
      <c r="DF91" s="7">
        <f>COUNTIF('Création Personnage'!$B$11,'Calculs bonus malus'!$A$90)*'Calculs bonus malus'!DE91</f>
        <v>0</v>
      </c>
      <c r="DG91">
        <v>1</v>
      </c>
      <c r="DH91" s="7">
        <f>COUNTIF('Création Personnage'!$B$11,'Calculs bonus malus'!$A$90)*'Calculs bonus malus'!DG91</f>
        <v>0</v>
      </c>
      <c r="DJ91" s="7">
        <f>COUNTIF('Création Personnage'!$B$11,'Calculs bonus malus'!$A$90)*'Calculs bonus malus'!DI91</f>
        <v>0</v>
      </c>
    </row>
    <row r="92" spans="1:114" x14ac:dyDescent="0.2">
      <c r="A92" s="257"/>
      <c r="B92" t="s">
        <v>170</v>
      </c>
      <c r="D92" s="7">
        <f>COUNTIF('Création Personnage'!$B$11,'Calculs bonus malus'!$A$90)*'Calculs bonus malus'!C92</f>
        <v>0</v>
      </c>
      <c r="F92" s="7">
        <f>COUNTIF('Création Personnage'!$B$11,'Calculs bonus malus'!$A$90)*'Calculs bonus malus'!E92</f>
        <v>0</v>
      </c>
      <c r="H92" s="7">
        <f>COUNTIF('Création Personnage'!$B$11,'Calculs bonus malus'!$A$90)*'Calculs bonus malus'!G92</f>
        <v>0</v>
      </c>
      <c r="J92" s="7">
        <f>COUNTIF('Création Personnage'!$B$11,'Calculs bonus malus'!$A$90)*'Calculs bonus malus'!I92</f>
        <v>0</v>
      </c>
      <c r="L92" s="7">
        <f>COUNTIF('Création Personnage'!$B$11,'Calculs bonus malus'!$A$90)*'Calculs bonus malus'!K92</f>
        <v>0</v>
      </c>
      <c r="N92" s="7">
        <f>COUNTIF('Création Personnage'!$B$11,'Calculs bonus malus'!$A$90)*'Calculs bonus malus'!M92</f>
        <v>0</v>
      </c>
      <c r="P92" s="7">
        <f>COUNTIF('Création Personnage'!$B$11,'Calculs bonus malus'!$A$90)*'Calculs bonus malus'!O92</f>
        <v>0</v>
      </c>
      <c r="R92" s="7">
        <f>COUNTIF('Création Personnage'!$B$11,'Calculs bonus malus'!$A$90)*'Calculs bonus malus'!Q92</f>
        <v>0</v>
      </c>
      <c r="T92" s="7">
        <f>COUNTIF('Création Personnage'!$B$11,'Calculs bonus malus'!$A$90)*'Calculs bonus malus'!S92</f>
        <v>0</v>
      </c>
      <c r="V92" s="7">
        <f>COUNTIF('Création Personnage'!$B$11,'Calculs bonus malus'!$A$90)*'Calculs bonus malus'!U92</f>
        <v>0</v>
      </c>
      <c r="X92" s="7">
        <f>COUNTIF('Création Personnage'!$B$11,'Calculs bonus malus'!$A$90)*'Calculs bonus malus'!W92</f>
        <v>0</v>
      </c>
      <c r="Z92" s="7">
        <f>COUNTIF('Création Personnage'!$B$11,'Calculs bonus malus'!$A$90)*'Calculs bonus malus'!Y92</f>
        <v>0</v>
      </c>
      <c r="AB92" s="7">
        <f>COUNTIF('Création Personnage'!$B$11,'Calculs bonus malus'!$A$90)*'Calculs bonus malus'!AA92</f>
        <v>0</v>
      </c>
      <c r="AD92" s="7">
        <f>COUNTIF('Création Personnage'!$B$11,'Calculs bonus malus'!$A$90)*'Calculs bonus malus'!AC92</f>
        <v>0</v>
      </c>
      <c r="AF92" s="7">
        <f>COUNTIF('Création Personnage'!$B$11,'Calculs bonus malus'!$A$90)*'Calculs bonus malus'!AE92</f>
        <v>0</v>
      </c>
      <c r="AH92" s="7">
        <f>COUNTIF('Création Personnage'!$B$11,'Calculs bonus malus'!$A$90)*'Calculs bonus malus'!AG92</f>
        <v>0</v>
      </c>
      <c r="AJ92" s="7">
        <f>COUNTIF('Création Personnage'!$B$11,'Calculs bonus malus'!$A$90)*'Calculs bonus malus'!AI92</f>
        <v>0</v>
      </c>
      <c r="AL92" s="7">
        <f>COUNTIF('Création Personnage'!$B$11,'Calculs bonus malus'!$A$90)*'Calculs bonus malus'!AK92</f>
        <v>0</v>
      </c>
      <c r="AN92" s="7">
        <f>COUNTIF('Création Personnage'!$B$11,'Calculs bonus malus'!$A$90)*'Calculs bonus malus'!AM92</f>
        <v>0</v>
      </c>
      <c r="AP92" s="7">
        <f>COUNTIF('Création Personnage'!$B$11,'Calculs bonus malus'!$A$90)*'Calculs bonus malus'!AO92</f>
        <v>0</v>
      </c>
      <c r="AR92" s="7">
        <f>COUNTIF('Création Personnage'!$B$11,'Calculs bonus malus'!$A$90)*'Calculs bonus malus'!AQ92</f>
        <v>0</v>
      </c>
      <c r="AT92" s="7">
        <f>COUNTIF('Création Personnage'!$B$11,'Calculs bonus malus'!$A$90)*'Calculs bonus malus'!AS92</f>
        <v>0</v>
      </c>
      <c r="AV92" s="7">
        <f>COUNTIF('Création Personnage'!$B$11,'Calculs bonus malus'!$A$90)*'Calculs bonus malus'!AU92</f>
        <v>0</v>
      </c>
      <c r="AX92" s="7">
        <f>COUNTIF('Création Personnage'!$B$11,'Calculs bonus malus'!$A$90)*'Calculs bonus malus'!AW92</f>
        <v>0</v>
      </c>
      <c r="AZ92" s="7">
        <f>COUNTIF('Création Personnage'!$B$11,'Calculs bonus malus'!$A$90)*'Calculs bonus malus'!AY92</f>
        <v>0</v>
      </c>
      <c r="BB92" s="7">
        <f>COUNTIF('Création Personnage'!$B$11,'Calculs bonus malus'!$A$90)*'Calculs bonus malus'!BA92</f>
        <v>0</v>
      </c>
      <c r="BD92" s="7">
        <f>COUNTIF('Création Personnage'!$B$11,'Calculs bonus malus'!$A$90)*'Calculs bonus malus'!BC92</f>
        <v>0</v>
      </c>
      <c r="BF92" s="7">
        <f>COUNTIF('Création Personnage'!$B$11,'Calculs bonus malus'!$A$90)*'Calculs bonus malus'!BE92</f>
        <v>0</v>
      </c>
      <c r="BH92" s="7">
        <f>COUNTIF('Création Personnage'!$B$11,'Calculs bonus malus'!$A$90)*'Calculs bonus malus'!BG92</f>
        <v>0</v>
      </c>
      <c r="BJ92" s="7">
        <f>COUNTIF('Création Personnage'!$B$11,'Calculs bonus malus'!$A$90)*'Calculs bonus malus'!BI92</f>
        <v>0</v>
      </c>
      <c r="BL92" s="7">
        <f>COUNTIF('Création Personnage'!$B$11,'Calculs bonus malus'!$A$90)*'Calculs bonus malus'!BK92</f>
        <v>0</v>
      </c>
      <c r="BN92" s="7">
        <f>COUNTIF('Création Personnage'!$B$11,'Calculs bonus malus'!$A$90)*'Calculs bonus malus'!BM92</f>
        <v>0</v>
      </c>
      <c r="BP92" s="7">
        <f>COUNTIF('Création Personnage'!$B$11,'Calculs bonus malus'!$A$90)*'Calculs bonus malus'!BO92</f>
        <v>0</v>
      </c>
      <c r="BR92" s="7">
        <f>COUNTIF('Création Personnage'!$B$11,'Calculs bonus malus'!$A$90)*'Calculs bonus malus'!BQ92</f>
        <v>0</v>
      </c>
      <c r="BT92" s="7">
        <f>COUNTIF('Création Personnage'!$B$11,'Calculs bonus malus'!$A$90)*'Calculs bonus malus'!BS92</f>
        <v>0</v>
      </c>
      <c r="BV92" s="7">
        <f>COUNTIF('Création Personnage'!$B$11,'Calculs bonus malus'!$A$90)*'Calculs bonus malus'!BU92</f>
        <v>0</v>
      </c>
      <c r="BX92" s="7">
        <f>COUNTIF('Création Personnage'!$B$11,'Calculs bonus malus'!$A$90)*'Calculs bonus malus'!BW92</f>
        <v>0</v>
      </c>
      <c r="BZ92" s="7">
        <f>COUNTIF('Création Personnage'!$B$11,'Calculs bonus malus'!$A$90)*'Calculs bonus malus'!BY92</f>
        <v>0</v>
      </c>
      <c r="CB92" s="7">
        <f>COUNTIF('Création Personnage'!$B$11,'Calculs bonus malus'!$A$90)*'Calculs bonus malus'!CA92</f>
        <v>0</v>
      </c>
      <c r="CD92" s="7">
        <f>COUNTIF('Création Personnage'!$B$11,'Calculs bonus malus'!$A$90)*'Calculs bonus malus'!CC92</f>
        <v>0</v>
      </c>
      <c r="CF92" s="7">
        <f>COUNTIF('Création Personnage'!$B$11,'Calculs bonus malus'!$A$90)*'Calculs bonus malus'!CE92</f>
        <v>0</v>
      </c>
      <c r="CH92" s="7">
        <f>COUNTIF('Création Personnage'!$B$11,'Calculs bonus malus'!$A$90)*'Calculs bonus malus'!CG92</f>
        <v>0</v>
      </c>
      <c r="CJ92" s="7">
        <f>COUNTIF('Création Personnage'!$B$11,'Calculs bonus malus'!$A$90)*'Calculs bonus malus'!CI92</f>
        <v>0</v>
      </c>
      <c r="CL92" s="7">
        <f>COUNTIF('Création Personnage'!$B$11,'Calculs bonus malus'!$A$90)*'Calculs bonus malus'!CK92</f>
        <v>0</v>
      </c>
      <c r="CN92" s="7">
        <f>COUNTIF('Création Personnage'!$B$11,'Calculs bonus malus'!$A$90)*'Calculs bonus malus'!CM92</f>
        <v>0</v>
      </c>
      <c r="CO92">
        <v>1</v>
      </c>
      <c r="CP92" s="7">
        <f>COUNTIF('Création Personnage'!$B$11,'Calculs bonus malus'!$A$90)*'Calculs bonus malus'!CO92</f>
        <v>0</v>
      </c>
      <c r="CR92" s="7">
        <f>COUNTIF('Création Personnage'!$B$11,'Calculs bonus malus'!$A$90)*'Calculs bonus malus'!CQ92</f>
        <v>0</v>
      </c>
      <c r="CT92" s="7">
        <f>COUNTIF('Création Personnage'!$B$11,'Calculs bonus malus'!$A$90)*'Calculs bonus malus'!CS92</f>
        <v>0</v>
      </c>
      <c r="CV92" s="7">
        <f>COUNTIF('Création Personnage'!$B$11,'Calculs bonus malus'!$A$90)*'Calculs bonus malus'!CU92</f>
        <v>0</v>
      </c>
      <c r="CX92" s="7">
        <f>COUNTIF('Création Personnage'!$B$11,'Calculs bonus malus'!$A$90)*'Calculs bonus malus'!CW92</f>
        <v>0</v>
      </c>
      <c r="CZ92" s="7">
        <f>COUNTIF('Création Personnage'!$B$11,'Calculs bonus malus'!$A$90)*'Calculs bonus malus'!CY92</f>
        <v>0</v>
      </c>
      <c r="DB92" s="7">
        <f>COUNTIF('Création Personnage'!$B$11,'Calculs bonus malus'!$A$90)*'Calculs bonus malus'!DA92</f>
        <v>0</v>
      </c>
      <c r="DD92" s="7">
        <f>COUNTIF('Création Personnage'!$B$11,'Calculs bonus malus'!$A$90)*'Calculs bonus malus'!DC92</f>
        <v>0</v>
      </c>
      <c r="DF92" s="7">
        <f>COUNTIF('Création Personnage'!$B$11,'Calculs bonus malus'!$A$90)*'Calculs bonus malus'!DE92</f>
        <v>0</v>
      </c>
      <c r="DH92" s="7">
        <f>COUNTIF('Création Personnage'!$B$11,'Calculs bonus malus'!$A$90)*'Calculs bonus malus'!DG92</f>
        <v>0</v>
      </c>
      <c r="DJ92" s="7">
        <f>COUNTIF('Création Personnage'!$B$11,'Calculs bonus malus'!$A$90)*'Calculs bonus malus'!DI92</f>
        <v>0</v>
      </c>
    </row>
    <row r="93" spans="1:114" x14ac:dyDescent="0.2">
      <c r="A93" s="257"/>
      <c r="B93" t="s">
        <v>148</v>
      </c>
      <c r="D93" s="7">
        <f>COUNTIF('Création Personnage'!$B$11,'Calculs bonus malus'!$A$90)*'Calculs bonus malus'!C93</f>
        <v>0</v>
      </c>
      <c r="F93" s="7">
        <f>COUNTIF('Création Personnage'!$B$11,'Calculs bonus malus'!$A$90)*'Calculs bonus malus'!E93</f>
        <v>0</v>
      </c>
      <c r="H93" s="7">
        <f>COUNTIF('Création Personnage'!$B$11,'Calculs bonus malus'!$A$90)*'Calculs bonus malus'!G93</f>
        <v>0</v>
      </c>
      <c r="J93" s="7">
        <f>COUNTIF('Création Personnage'!$B$11,'Calculs bonus malus'!$A$90)*'Calculs bonus malus'!I93</f>
        <v>0</v>
      </c>
      <c r="L93" s="7">
        <f>COUNTIF('Création Personnage'!$B$11,'Calculs bonus malus'!$A$90)*'Calculs bonus malus'!K93</f>
        <v>0</v>
      </c>
      <c r="N93" s="7">
        <f>COUNTIF('Création Personnage'!$B$11,'Calculs bonus malus'!$A$90)*'Calculs bonus malus'!M93</f>
        <v>0</v>
      </c>
      <c r="P93" s="7">
        <f>COUNTIF('Création Personnage'!$B$11,'Calculs bonus malus'!$A$90)*'Calculs bonus malus'!O93</f>
        <v>0</v>
      </c>
      <c r="R93" s="7">
        <f>COUNTIF('Création Personnage'!$B$11,'Calculs bonus malus'!$A$90)*'Calculs bonus malus'!Q93</f>
        <v>0</v>
      </c>
      <c r="T93" s="7">
        <f>COUNTIF('Création Personnage'!$B$11,'Calculs bonus malus'!$A$90)*'Calculs bonus malus'!S93</f>
        <v>0</v>
      </c>
      <c r="V93" s="7">
        <f>COUNTIF('Création Personnage'!$B$11,'Calculs bonus malus'!$A$90)*'Calculs bonus malus'!U93</f>
        <v>0</v>
      </c>
      <c r="X93" s="7">
        <f>COUNTIF('Création Personnage'!$B$11,'Calculs bonus malus'!$A$90)*'Calculs bonus malus'!W93</f>
        <v>0</v>
      </c>
      <c r="Z93" s="7">
        <f>COUNTIF('Création Personnage'!$B$11,'Calculs bonus malus'!$A$90)*'Calculs bonus malus'!Y93</f>
        <v>0</v>
      </c>
      <c r="AB93" s="7">
        <f>COUNTIF('Création Personnage'!$B$11,'Calculs bonus malus'!$A$90)*'Calculs bonus malus'!AA93</f>
        <v>0</v>
      </c>
      <c r="AD93" s="7">
        <f>COUNTIF('Création Personnage'!$B$11,'Calculs bonus malus'!$A$90)*'Calculs bonus malus'!AC93</f>
        <v>0</v>
      </c>
      <c r="AF93" s="7">
        <f>COUNTIF('Création Personnage'!$B$11,'Calculs bonus malus'!$A$90)*'Calculs bonus malus'!AE93</f>
        <v>0</v>
      </c>
      <c r="AH93" s="7">
        <f>COUNTIF('Création Personnage'!$B$11,'Calculs bonus malus'!$A$90)*'Calculs bonus malus'!AG93</f>
        <v>0</v>
      </c>
      <c r="AJ93" s="7">
        <f>COUNTIF('Création Personnage'!$B$11,'Calculs bonus malus'!$A$90)*'Calculs bonus malus'!AI93</f>
        <v>0</v>
      </c>
      <c r="AL93" s="7">
        <f>COUNTIF('Création Personnage'!$B$11,'Calculs bonus malus'!$A$90)*'Calculs bonus malus'!AK93</f>
        <v>0</v>
      </c>
      <c r="AN93" s="7">
        <f>COUNTIF('Création Personnage'!$B$11,'Calculs bonus malus'!$A$90)*'Calculs bonus malus'!AM93</f>
        <v>0</v>
      </c>
      <c r="AP93" s="7">
        <f>COUNTIF('Création Personnage'!$B$11,'Calculs bonus malus'!$A$90)*'Calculs bonus malus'!AO93</f>
        <v>0</v>
      </c>
      <c r="AR93" s="7">
        <f>COUNTIF('Création Personnage'!$B$11,'Calculs bonus malus'!$A$90)*'Calculs bonus malus'!AQ93</f>
        <v>0</v>
      </c>
      <c r="AT93" s="7">
        <f>COUNTIF('Création Personnage'!$B$11,'Calculs bonus malus'!$A$90)*'Calculs bonus malus'!AS93</f>
        <v>0</v>
      </c>
      <c r="AV93" s="7">
        <f>COUNTIF('Création Personnage'!$B$11,'Calculs bonus malus'!$A$90)*'Calculs bonus malus'!AU93</f>
        <v>0</v>
      </c>
      <c r="AW93">
        <v>1</v>
      </c>
      <c r="AX93" s="7">
        <f>COUNTIF('Création Personnage'!$B$11,'Calculs bonus malus'!$A$90)*'Calculs bonus malus'!AW93</f>
        <v>0</v>
      </c>
      <c r="AZ93" s="7">
        <f>COUNTIF('Création Personnage'!$B$11,'Calculs bonus malus'!$A$90)*'Calculs bonus malus'!AY93</f>
        <v>0</v>
      </c>
      <c r="BB93" s="7">
        <f>COUNTIF('Création Personnage'!$B$11,'Calculs bonus malus'!$A$90)*'Calculs bonus malus'!BA93</f>
        <v>0</v>
      </c>
      <c r="BD93" s="7">
        <f>COUNTIF('Création Personnage'!$B$11,'Calculs bonus malus'!$A$90)*'Calculs bonus malus'!BC93</f>
        <v>0</v>
      </c>
      <c r="BF93" s="7">
        <f>COUNTIF('Création Personnage'!$B$11,'Calculs bonus malus'!$A$90)*'Calculs bonus malus'!BE93</f>
        <v>0</v>
      </c>
      <c r="BH93" s="7">
        <f>COUNTIF('Création Personnage'!$B$11,'Calculs bonus malus'!$A$90)*'Calculs bonus malus'!BG93</f>
        <v>0</v>
      </c>
      <c r="BJ93" s="7">
        <f>COUNTIF('Création Personnage'!$B$11,'Calculs bonus malus'!$A$90)*'Calculs bonus malus'!BI93</f>
        <v>0</v>
      </c>
      <c r="BL93" s="7">
        <f>COUNTIF('Création Personnage'!$B$11,'Calculs bonus malus'!$A$90)*'Calculs bonus malus'!BK93</f>
        <v>0</v>
      </c>
      <c r="BN93" s="7">
        <f>COUNTIF('Création Personnage'!$B$11,'Calculs bonus malus'!$A$90)*'Calculs bonus malus'!BM93</f>
        <v>0</v>
      </c>
      <c r="BP93" s="7">
        <f>COUNTIF('Création Personnage'!$B$11,'Calculs bonus malus'!$A$90)*'Calculs bonus malus'!BO93</f>
        <v>0</v>
      </c>
      <c r="BR93" s="7">
        <f>COUNTIF('Création Personnage'!$B$11,'Calculs bonus malus'!$A$90)*'Calculs bonus malus'!BQ93</f>
        <v>0</v>
      </c>
      <c r="BT93" s="7">
        <f>COUNTIF('Création Personnage'!$B$11,'Calculs bonus malus'!$A$90)*'Calculs bonus malus'!BS93</f>
        <v>0</v>
      </c>
      <c r="BV93" s="7">
        <f>COUNTIF('Création Personnage'!$B$11,'Calculs bonus malus'!$A$90)*'Calculs bonus malus'!BU93</f>
        <v>0</v>
      </c>
      <c r="BX93" s="7">
        <f>COUNTIF('Création Personnage'!$B$11,'Calculs bonus malus'!$A$90)*'Calculs bonus malus'!BW93</f>
        <v>0</v>
      </c>
      <c r="BZ93" s="7">
        <f>COUNTIF('Création Personnage'!$B$11,'Calculs bonus malus'!$A$90)*'Calculs bonus malus'!BY93</f>
        <v>0</v>
      </c>
      <c r="CB93" s="7">
        <f>COUNTIF('Création Personnage'!$B$11,'Calculs bonus malus'!$A$90)*'Calculs bonus malus'!CA93</f>
        <v>0</v>
      </c>
      <c r="CD93" s="7">
        <f>COUNTIF('Création Personnage'!$B$11,'Calculs bonus malus'!$A$90)*'Calculs bonus malus'!CC93</f>
        <v>0</v>
      </c>
      <c r="CF93" s="7">
        <f>COUNTIF('Création Personnage'!$B$11,'Calculs bonus malus'!$A$90)*'Calculs bonus malus'!CE93</f>
        <v>0</v>
      </c>
      <c r="CH93" s="7">
        <f>COUNTIF('Création Personnage'!$B$11,'Calculs bonus malus'!$A$90)*'Calculs bonus malus'!CG93</f>
        <v>0</v>
      </c>
      <c r="CJ93" s="7">
        <f>COUNTIF('Création Personnage'!$B$11,'Calculs bonus malus'!$A$90)*'Calculs bonus malus'!CI93</f>
        <v>0</v>
      </c>
      <c r="CL93" s="7">
        <f>COUNTIF('Création Personnage'!$B$11,'Calculs bonus malus'!$A$90)*'Calculs bonus malus'!CK93</f>
        <v>0</v>
      </c>
      <c r="CN93" s="7">
        <f>COUNTIF('Création Personnage'!$B$11,'Calculs bonus malus'!$A$90)*'Calculs bonus malus'!CM93</f>
        <v>0</v>
      </c>
      <c r="CP93" s="7">
        <f>COUNTIF('Création Personnage'!$B$11,'Calculs bonus malus'!$A$90)*'Calculs bonus malus'!CO93</f>
        <v>0</v>
      </c>
      <c r="CR93" s="7">
        <f>COUNTIF('Création Personnage'!$B$11,'Calculs bonus malus'!$A$90)*'Calculs bonus malus'!CQ93</f>
        <v>0</v>
      </c>
      <c r="CT93" s="7">
        <f>COUNTIF('Création Personnage'!$B$11,'Calculs bonus malus'!$A$90)*'Calculs bonus malus'!CS93</f>
        <v>0</v>
      </c>
      <c r="CV93" s="7">
        <f>COUNTIF('Création Personnage'!$B$11,'Calculs bonus malus'!$A$90)*'Calculs bonus malus'!CU93</f>
        <v>0</v>
      </c>
      <c r="CX93" s="7">
        <f>COUNTIF('Création Personnage'!$B$11,'Calculs bonus malus'!$A$90)*'Calculs bonus malus'!CW93</f>
        <v>0</v>
      </c>
      <c r="CZ93" s="7">
        <f>COUNTIF('Création Personnage'!$B$11,'Calculs bonus malus'!$A$90)*'Calculs bonus malus'!CY93</f>
        <v>0</v>
      </c>
      <c r="DB93" s="7">
        <f>COUNTIF('Création Personnage'!$B$11,'Calculs bonus malus'!$A$90)*'Calculs bonus malus'!DA93</f>
        <v>0</v>
      </c>
      <c r="DD93" s="7">
        <f>COUNTIF('Création Personnage'!$B$11,'Calculs bonus malus'!$A$90)*'Calculs bonus malus'!DC93</f>
        <v>0</v>
      </c>
      <c r="DF93" s="7">
        <f>COUNTIF('Création Personnage'!$B$11,'Calculs bonus malus'!$A$90)*'Calculs bonus malus'!DE93</f>
        <v>0</v>
      </c>
      <c r="DH93" s="7">
        <f>COUNTIF('Création Personnage'!$B$11,'Calculs bonus malus'!$A$90)*'Calculs bonus malus'!DG93</f>
        <v>0</v>
      </c>
      <c r="DJ93" s="7">
        <f>COUNTIF('Création Personnage'!$B$11,'Calculs bonus malus'!$A$90)*'Calculs bonus malus'!DI93</f>
        <v>0</v>
      </c>
    </row>
    <row r="94" spans="1:114" x14ac:dyDescent="0.2">
      <c r="A94" s="257"/>
      <c r="B94" t="s">
        <v>157</v>
      </c>
      <c r="D94" s="7">
        <f>COUNTIF('Création Personnage'!$B$11,'Calculs bonus malus'!$A$90)*'Calculs bonus malus'!C94</f>
        <v>0</v>
      </c>
      <c r="F94" s="7">
        <f>COUNTIF('Création Personnage'!$B$11,'Calculs bonus malus'!$A$90)*'Calculs bonus malus'!E94</f>
        <v>0</v>
      </c>
      <c r="H94" s="7">
        <f>COUNTIF('Création Personnage'!$B$11,'Calculs bonus malus'!$A$90)*'Calculs bonus malus'!G94</f>
        <v>0</v>
      </c>
      <c r="J94" s="7">
        <f>COUNTIF('Création Personnage'!$B$11,'Calculs bonus malus'!$A$90)*'Calculs bonus malus'!I94</f>
        <v>0</v>
      </c>
      <c r="L94" s="7">
        <f>COUNTIF('Création Personnage'!$B$11,'Calculs bonus malus'!$A$90)*'Calculs bonus malus'!K94</f>
        <v>0</v>
      </c>
      <c r="N94" s="7">
        <f>COUNTIF('Création Personnage'!$B$11,'Calculs bonus malus'!$A$90)*'Calculs bonus malus'!M94</f>
        <v>0</v>
      </c>
      <c r="P94" s="7">
        <f>COUNTIF('Création Personnage'!$B$11,'Calculs bonus malus'!$A$90)*'Calculs bonus malus'!O94</f>
        <v>0</v>
      </c>
      <c r="R94" s="7">
        <f>COUNTIF('Création Personnage'!$B$11,'Calculs bonus malus'!$A$90)*'Calculs bonus malus'!Q94</f>
        <v>0</v>
      </c>
      <c r="T94" s="7">
        <f>COUNTIF('Création Personnage'!$B$11,'Calculs bonus malus'!$A$90)*'Calculs bonus malus'!S94</f>
        <v>0</v>
      </c>
      <c r="V94" s="7">
        <f>COUNTIF('Création Personnage'!$B$11,'Calculs bonus malus'!$A$90)*'Calculs bonus malus'!U94</f>
        <v>0</v>
      </c>
      <c r="X94" s="7">
        <f>COUNTIF('Création Personnage'!$B$11,'Calculs bonus malus'!$A$90)*'Calculs bonus malus'!W94</f>
        <v>0</v>
      </c>
      <c r="Z94" s="7">
        <f>COUNTIF('Création Personnage'!$B$11,'Calculs bonus malus'!$A$90)*'Calculs bonus malus'!Y94</f>
        <v>0</v>
      </c>
      <c r="AB94" s="7">
        <f>COUNTIF('Création Personnage'!$B$11,'Calculs bonus malus'!$A$90)*'Calculs bonus malus'!AA94</f>
        <v>0</v>
      </c>
      <c r="AD94" s="7">
        <f>COUNTIF('Création Personnage'!$B$11,'Calculs bonus malus'!$A$90)*'Calculs bonus malus'!AC94</f>
        <v>0</v>
      </c>
      <c r="AF94" s="7">
        <f>COUNTIF('Création Personnage'!$B$11,'Calculs bonus malus'!$A$90)*'Calculs bonus malus'!AE94</f>
        <v>0</v>
      </c>
      <c r="AH94" s="7">
        <f>COUNTIF('Création Personnage'!$B$11,'Calculs bonus malus'!$A$90)*'Calculs bonus malus'!AG94</f>
        <v>0</v>
      </c>
      <c r="AJ94" s="7">
        <f>COUNTIF('Création Personnage'!$B$11,'Calculs bonus malus'!$A$90)*'Calculs bonus malus'!AI94</f>
        <v>0</v>
      </c>
      <c r="AL94" s="7">
        <f>COUNTIF('Création Personnage'!$B$11,'Calculs bonus malus'!$A$90)*'Calculs bonus malus'!AK94</f>
        <v>0</v>
      </c>
      <c r="AN94" s="7">
        <f>COUNTIF('Création Personnage'!$B$11,'Calculs bonus malus'!$A$90)*'Calculs bonus malus'!AM94</f>
        <v>0</v>
      </c>
      <c r="AP94" s="7">
        <f>COUNTIF('Création Personnage'!$B$11,'Calculs bonus malus'!$A$90)*'Calculs bonus malus'!AO94</f>
        <v>0</v>
      </c>
      <c r="AR94" s="7">
        <f>COUNTIF('Création Personnage'!$B$11,'Calculs bonus malus'!$A$90)*'Calculs bonus malus'!AQ94</f>
        <v>0</v>
      </c>
      <c r="AT94" s="7">
        <f>COUNTIF('Création Personnage'!$B$11,'Calculs bonus malus'!$A$90)*'Calculs bonus malus'!AS94</f>
        <v>0</v>
      </c>
      <c r="AV94" s="7">
        <f>COUNTIF('Création Personnage'!$B$11,'Calculs bonus malus'!$A$90)*'Calculs bonus malus'!AU94</f>
        <v>0</v>
      </c>
      <c r="AX94" s="7">
        <f>COUNTIF('Création Personnage'!$B$11,'Calculs bonus malus'!$A$90)*'Calculs bonus malus'!AW94</f>
        <v>0</v>
      </c>
      <c r="AZ94" s="7">
        <f>COUNTIF('Création Personnage'!$B$11,'Calculs bonus malus'!$A$90)*'Calculs bonus malus'!AY94</f>
        <v>0</v>
      </c>
      <c r="BB94" s="7">
        <f>COUNTIF('Création Personnage'!$B$11,'Calculs bonus malus'!$A$90)*'Calculs bonus malus'!BA94</f>
        <v>0</v>
      </c>
      <c r="BD94" s="7">
        <f>COUNTIF('Création Personnage'!$B$11,'Calculs bonus malus'!$A$90)*'Calculs bonus malus'!BC94</f>
        <v>0</v>
      </c>
      <c r="BF94" s="7">
        <f>COUNTIF('Création Personnage'!$B$11,'Calculs bonus malus'!$A$90)*'Calculs bonus malus'!BE94</f>
        <v>0</v>
      </c>
      <c r="BH94" s="7">
        <f>COUNTIF('Création Personnage'!$B$11,'Calculs bonus malus'!$A$90)*'Calculs bonus malus'!BG94</f>
        <v>0</v>
      </c>
      <c r="BJ94" s="7">
        <f>COUNTIF('Création Personnage'!$B$11,'Calculs bonus malus'!$A$90)*'Calculs bonus malus'!BI94</f>
        <v>0</v>
      </c>
      <c r="BL94" s="7">
        <f>COUNTIF('Création Personnage'!$B$11,'Calculs bonus malus'!$A$90)*'Calculs bonus malus'!BK94</f>
        <v>0</v>
      </c>
      <c r="BN94" s="7">
        <f>COUNTIF('Création Personnage'!$B$11,'Calculs bonus malus'!$A$90)*'Calculs bonus malus'!BM94</f>
        <v>0</v>
      </c>
      <c r="BO94">
        <v>1</v>
      </c>
      <c r="BP94" s="7">
        <f>COUNTIF('Création Personnage'!$B$11,'Calculs bonus malus'!$A$90)*'Calculs bonus malus'!BO94</f>
        <v>0</v>
      </c>
      <c r="BR94" s="7">
        <f>COUNTIF('Création Personnage'!$B$11,'Calculs bonus malus'!$A$90)*'Calculs bonus malus'!BQ94</f>
        <v>0</v>
      </c>
      <c r="BT94" s="7">
        <f>COUNTIF('Création Personnage'!$B$11,'Calculs bonus malus'!$A$90)*'Calculs bonus malus'!BS94</f>
        <v>0</v>
      </c>
      <c r="BV94" s="7">
        <f>COUNTIF('Création Personnage'!$B$11,'Calculs bonus malus'!$A$90)*'Calculs bonus malus'!BU94</f>
        <v>0</v>
      </c>
      <c r="BX94" s="7">
        <f>COUNTIF('Création Personnage'!$B$11,'Calculs bonus malus'!$A$90)*'Calculs bonus malus'!BW94</f>
        <v>0</v>
      </c>
      <c r="BZ94" s="7">
        <f>COUNTIF('Création Personnage'!$B$11,'Calculs bonus malus'!$A$90)*'Calculs bonus malus'!BY94</f>
        <v>0</v>
      </c>
      <c r="CB94" s="7">
        <f>COUNTIF('Création Personnage'!$B$11,'Calculs bonus malus'!$A$90)*'Calculs bonus malus'!CA94</f>
        <v>0</v>
      </c>
      <c r="CD94" s="7">
        <f>COUNTIF('Création Personnage'!$B$11,'Calculs bonus malus'!$A$90)*'Calculs bonus malus'!CC94</f>
        <v>0</v>
      </c>
      <c r="CF94" s="7">
        <f>COUNTIF('Création Personnage'!$B$11,'Calculs bonus malus'!$A$90)*'Calculs bonus malus'!CE94</f>
        <v>0</v>
      </c>
      <c r="CH94" s="7">
        <f>COUNTIF('Création Personnage'!$B$11,'Calculs bonus malus'!$A$90)*'Calculs bonus malus'!CG94</f>
        <v>0</v>
      </c>
      <c r="CJ94" s="7">
        <f>COUNTIF('Création Personnage'!$B$11,'Calculs bonus malus'!$A$90)*'Calculs bonus malus'!CI94</f>
        <v>0</v>
      </c>
      <c r="CL94" s="7">
        <f>COUNTIF('Création Personnage'!$B$11,'Calculs bonus malus'!$A$90)*'Calculs bonus malus'!CK94</f>
        <v>0</v>
      </c>
      <c r="CN94" s="7">
        <f>COUNTIF('Création Personnage'!$B$11,'Calculs bonus malus'!$A$90)*'Calculs bonus malus'!CM94</f>
        <v>0</v>
      </c>
      <c r="CP94" s="7">
        <f>COUNTIF('Création Personnage'!$B$11,'Calculs bonus malus'!$A$90)*'Calculs bonus malus'!CO94</f>
        <v>0</v>
      </c>
      <c r="CR94" s="7">
        <f>COUNTIF('Création Personnage'!$B$11,'Calculs bonus malus'!$A$90)*'Calculs bonus malus'!CQ94</f>
        <v>0</v>
      </c>
      <c r="CT94" s="7">
        <f>COUNTIF('Création Personnage'!$B$11,'Calculs bonus malus'!$A$90)*'Calculs bonus malus'!CS94</f>
        <v>0</v>
      </c>
      <c r="CV94" s="7">
        <f>COUNTIF('Création Personnage'!$B$11,'Calculs bonus malus'!$A$90)*'Calculs bonus malus'!CU94</f>
        <v>0</v>
      </c>
      <c r="CX94" s="7">
        <f>COUNTIF('Création Personnage'!$B$11,'Calculs bonus malus'!$A$90)*'Calculs bonus malus'!CW94</f>
        <v>0</v>
      </c>
      <c r="CZ94" s="7">
        <f>COUNTIF('Création Personnage'!$B$11,'Calculs bonus malus'!$A$90)*'Calculs bonus malus'!CY94</f>
        <v>0</v>
      </c>
      <c r="DB94" s="7">
        <f>COUNTIF('Création Personnage'!$B$11,'Calculs bonus malus'!$A$90)*'Calculs bonus malus'!DA94</f>
        <v>0</v>
      </c>
      <c r="DD94" s="7">
        <f>COUNTIF('Création Personnage'!$B$11,'Calculs bonus malus'!$A$90)*'Calculs bonus malus'!DC94</f>
        <v>0</v>
      </c>
      <c r="DF94" s="7">
        <f>COUNTIF('Création Personnage'!$B$11,'Calculs bonus malus'!$A$90)*'Calculs bonus malus'!DE94</f>
        <v>0</v>
      </c>
      <c r="DH94" s="7">
        <f>COUNTIF('Création Personnage'!$B$11,'Calculs bonus malus'!$A$90)*'Calculs bonus malus'!DG94</f>
        <v>0</v>
      </c>
      <c r="DJ94" s="7">
        <f>COUNTIF('Création Personnage'!$B$11,'Calculs bonus malus'!$A$90)*'Calculs bonus malus'!DI94</f>
        <v>0</v>
      </c>
    </row>
    <row r="95" spans="1:114" x14ac:dyDescent="0.2">
      <c r="A95" s="257"/>
      <c r="B95" t="s">
        <v>158</v>
      </c>
      <c r="D95" s="7">
        <f>COUNTIF('Création Personnage'!$B$11,'Calculs bonus malus'!$A$90)*'Calculs bonus malus'!C95</f>
        <v>0</v>
      </c>
      <c r="F95" s="7">
        <f>COUNTIF('Création Personnage'!$B$11,'Calculs bonus malus'!$A$90)*'Calculs bonus malus'!E95</f>
        <v>0</v>
      </c>
      <c r="H95" s="7">
        <f>COUNTIF('Création Personnage'!$B$11,'Calculs bonus malus'!$A$90)*'Calculs bonus malus'!G95</f>
        <v>0</v>
      </c>
      <c r="J95" s="7">
        <f>COUNTIF('Création Personnage'!$B$11,'Calculs bonus malus'!$A$90)*'Calculs bonus malus'!I95</f>
        <v>0</v>
      </c>
      <c r="L95" s="7">
        <f>COUNTIF('Création Personnage'!$B$11,'Calculs bonus malus'!$A$90)*'Calculs bonus malus'!K95</f>
        <v>0</v>
      </c>
      <c r="N95" s="7">
        <f>COUNTIF('Création Personnage'!$B$11,'Calculs bonus malus'!$A$90)*'Calculs bonus malus'!M95</f>
        <v>0</v>
      </c>
      <c r="P95" s="7">
        <f>COUNTIF('Création Personnage'!$B$11,'Calculs bonus malus'!$A$90)*'Calculs bonus malus'!O95</f>
        <v>0</v>
      </c>
      <c r="R95" s="7">
        <f>COUNTIF('Création Personnage'!$B$11,'Calculs bonus malus'!$A$90)*'Calculs bonus malus'!Q95</f>
        <v>0</v>
      </c>
      <c r="T95" s="7">
        <f>COUNTIF('Création Personnage'!$B$11,'Calculs bonus malus'!$A$90)*'Calculs bonus malus'!S95</f>
        <v>0</v>
      </c>
      <c r="V95" s="7">
        <f>COUNTIF('Création Personnage'!$B$11,'Calculs bonus malus'!$A$90)*'Calculs bonus malus'!U95</f>
        <v>0</v>
      </c>
      <c r="X95" s="7">
        <f>COUNTIF('Création Personnage'!$B$11,'Calculs bonus malus'!$A$90)*'Calculs bonus malus'!W95</f>
        <v>0</v>
      </c>
      <c r="Z95" s="7">
        <f>COUNTIF('Création Personnage'!$B$11,'Calculs bonus malus'!$A$90)*'Calculs bonus malus'!Y95</f>
        <v>0</v>
      </c>
      <c r="AB95" s="7">
        <f>COUNTIF('Création Personnage'!$B$11,'Calculs bonus malus'!$A$90)*'Calculs bonus malus'!AA95</f>
        <v>0</v>
      </c>
      <c r="AD95" s="7">
        <f>COUNTIF('Création Personnage'!$B$11,'Calculs bonus malus'!$A$90)*'Calculs bonus malus'!AC95</f>
        <v>0</v>
      </c>
      <c r="AF95" s="7">
        <f>COUNTIF('Création Personnage'!$B$11,'Calculs bonus malus'!$A$90)*'Calculs bonus malus'!AE95</f>
        <v>0</v>
      </c>
      <c r="AH95" s="7">
        <f>COUNTIF('Création Personnage'!$B$11,'Calculs bonus malus'!$A$90)*'Calculs bonus malus'!AG95</f>
        <v>0</v>
      </c>
      <c r="AJ95" s="7">
        <f>COUNTIF('Création Personnage'!$B$11,'Calculs bonus malus'!$A$90)*'Calculs bonus malus'!AI95</f>
        <v>0</v>
      </c>
      <c r="AL95" s="7">
        <f>COUNTIF('Création Personnage'!$B$11,'Calculs bonus malus'!$A$90)*'Calculs bonus malus'!AK95</f>
        <v>0</v>
      </c>
      <c r="AN95" s="7">
        <f>COUNTIF('Création Personnage'!$B$11,'Calculs bonus malus'!$A$90)*'Calculs bonus malus'!AM95</f>
        <v>0</v>
      </c>
      <c r="AP95" s="7">
        <f>COUNTIF('Création Personnage'!$B$11,'Calculs bonus malus'!$A$90)*'Calculs bonus malus'!AO95</f>
        <v>0</v>
      </c>
      <c r="AR95" s="7">
        <f>COUNTIF('Création Personnage'!$B$11,'Calculs bonus malus'!$A$90)*'Calculs bonus malus'!AQ95</f>
        <v>0</v>
      </c>
      <c r="AT95" s="7">
        <f>COUNTIF('Création Personnage'!$B$11,'Calculs bonus malus'!$A$90)*'Calculs bonus malus'!AS95</f>
        <v>0</v>
      </c>
      <c r="AV95" s="7">
        <f>COUNTIF('Création Personnage'!$B$11,'Calculs bonus malus'!$A$90)*'Calculs bonus malus'!AU95</f>
        <v>0</v>
      </c>
      <c r="AX95" s="7">
        <f>COUNTIF('Création Personnage'!$B$11,'Calculs bonus malus'!$A$90)*'Calculs bonus malus'!AW95</f>
        <v>0</v>
      </c>
      <c r="AZ95" s="7">
        <f>COUNTIF('Création Personnage'!$B$11,'Calculs bonus malus'!$A$90)*'Calculs bonus malus'!AY95</f>
        <v>0</v>
      </c>
      <c r="BB95" s="7">
        <f>COUNTIF('Création Personnage'!$B$11,'Calculs bonus malus'!$A$90)*'Calculs bonus malus'!BA95</f>
        <v>0</v>
      </c>
      <c r="BD95" s="7">
        <f>COUNTIF('Création Personnage'!$B$11,'Calculs bonus malus'!$A$90)*'Calculs bonus malus'!BC95</f>
        <v>0</v>
      </c>
      <c r="BF95" s="7">
        <f>COUNTIF('Création Personnage'!$B$11,'Calculs bonus malus'!$A$90)*'Calculs bonus malus'!BE95</f>
        <v>0</v>
      </c>
      <c r="BH95" s="7">
        <f>COUNTIF('Création Personnage'!$B$11,'Calculs bonus malus'!$A$90)*'Calculs bonus malus'!BG95</f>
        <v>0</v>
      </c>
      <c r="BJ95" s="7">
        <f>COUNTIF('Création Personnage'!$B$11,'Calculs bonus malus'!$A$90)*'Calculs bonus malus'!BI95</f>
        <v>0</v>
      </c>
      <c r="BL95" s="7">
        <f>COUNTIF('Création Personnage'!$B$11,'Calculs bonus malus'!$A$90)*'Calculs bonus malus'!BK95</f>
        <v>0</v>
      </c>
      <c r="BN95" s="7">
        <f>COUNTIF('Création Personnage'!$B$11,'Calculs bonus malus'!$A$90)*'Calculs bonus malus'!BM95</f>
        <v>0</v>
      </c>
      <c r="BP95" s="7">
        <f>COUNTIF('Création Personnage'!$B$11,'Calculs bonus malus'!$A$90)*'Calculs bonus malus'!BO95</f>
        <v>0</v>
      </c>
      <c r="BQ95">
        <v>1</v>
      </c>
      <c r="BR95" s="7">
        <f>COUNTIF('Création Personnage'!$B$11,'Calculs bonus malus'!$A$90)*'Calculs bonus malus'!BQ95</f>
        <v>0</v>
      </c>
      <c r="BT95" s="7">
        <f>COUNTIF('Création Personnage'!$B$11,'Calculs bonus malus'!$A$90)*'Calculs bonus malus'!BS95</f>
        <v>0</v>
      </c>
      <c r="BV95" s="7">
        <f>COUNTIF('Création Personnage'!$B$11,'Calculs bonus malus'!$A$90)*'Calculs bonus malus'!BU95</f>
        <v>0</v>
      </c>
      <c r="BX95" s="7">
        <f>COUNTIF('Création Personnage'!$B$11,'Calculs bonus malus'!$A$90)*'Calculs bonus malus'!BW95</f>
        <v>0</v>
      </c>
      <c r="BZ95" s="7">
        <f>COUNTIF('Création Personnage'!$B$11,'Calculs bonus malus'!$A$90)*'Calculs bonus malus'!BY95</f>
        <v>0</v>
      </c>
      <c r="CB95" s="7">
        <f>COUNTIF('Création Personnage'!$B$11,'Calculs bonus malus'!$A$90)*'Calculs bonus malus'!CA95</f>
        <v>0</v>
      </c>
      <c r="CD95" s="7">
        <f>COUNTIF('Création Personnage'!$B$11,'Calculs bonus malus'!$A$90)*'Calculs bonus malus'!CC95</f>
        <v>0</v>
      </c>
      <c r="CF95" s="7">
        <f>COUNTIF('Création Personnage'!$B$11,'Calculs bonus malus'!$A$90)*'Calculs bonus malus'!CE95</f>
        <v>0</v>
      </c>
      <c r="CH95" s="7">
        <f>COUNTIF('Création Personnage'!$B$11,'Calculs bonus malus'!$A$90)*'Calculs bonus malus'!CG95</f>
        <v>0</v>
      </c>
      <c r="CJ95" s="7">
        <f>COUNTIF('Création Personnage'!$B$11,'Calculs bonus malus'!$A$90)*'Calculs bonus malus'!CI95</f>
        <v>0</v>
      </c>
      <c r="CL95" s="7">
        <f>COUNTIF('Création Personnage'!$B$11,'Calculs bonus malus'!$A$90)*'Calculs bonus malus'!CK95</f>
        <v>0</v>
      </c>
      <c r="CN95" s="7">
        <f>COUNTIF('Création Personnage'!$B$11,'Calculs bonus malus'!$A$90)*'Calculs bonus malus'!CM95</f>
        <v>0</v>
      </c>
      <c r="CP95" s="7">
        <f>COUNTIF('Création Personnage'!$B$11,'Calculs bonus malus'!$A$90)*'Calculs bonus malus'!CO95</f>
        <v>0</v>
      </c>
      <c r="CR95" s="7">
        <f>COUNTIF('Création Personnage'!$B$11,'Calculs bonus malus'!$A$90)*'Calculs bonus malus'!CQ95</f>
        <v>0</v>
      </c>
      <c r="CT95" s="7">
        <f>COUNTIF('Création Personnage'!$B$11,'Calculs bonus malus'!$A$90)*'Calculs bonus malus'!CS95</f>
        <v>0</v>
      </c>
      <c r="CV95" s="7">
        <f>COUNTIF('Création Personnage'!$B$11,'Calculs bonus malus'!$A$90)*'Calculs bonus malus'!CU95</f>
        <v>0</v>
      </c>
      <c r="CX95" s="7">
        <f>COUNTIF('Création Personnage'!$B$11,'Calculs bonus malus'!$A$90)*'Calculs bonus malus'!CW95</f>
        <v>0</v>
      </c>
      <c r="CZ95" s="7">
        <f>COUNTIF('Création Personnage'!$B$11,'Calculs bonus malus'!$A$90)*'Calculs bonus malus'!CY95</f>
        <v>0</v>
      </c>
      <c r="DB95" s="7">
        <f>COUNTIF('Création Personnage'!$B$11,'Calculs bonus malus'!$A$90)*'Calculs bonus malus'!DA95</f>
        <v>0</v>
      </c>
      <c r="DD95" s="7">
        <f>COUNTIF('Création Personnage'!$B$11,'Calculs bonus malus'!$A$90)*'Calculs bonus malus'!DC95</f>
        <v>0</v>
      </c>
      <c r="DF95" s="7">
        <f>COUNTIF('Création Personnage'!$B$11,'Calculs bonus malus'!$A$90)*'Calculs bonus malus'!DE95</f>
        <v>0</v>
      </c>
      <c r="DH95" s="7">
        <f>COUNTIF('Création Personnage'!$B$11,'Calculs bonus malus'!$A$90)*'Calculs bonus malus'!DG95</f>
        <v>0</v>
      </c>
      <c r="DJ95" s="7">
        <f>COUNTIF('Création Personnage'!$B$11,'Calculs bonus malus'!$A$90)*'Calculs bonus malus'!DI95</f>
        <v>0</v>
      </c>
    </row>
    <row r="96" spans="1:114" x14ac:dyDescent="0.2">
      <c r="A96" s="257"/>
      <c r="B96" t="s">
        <v>159</v>
      </c>
      <c r="D96" s="7">
        <f>COUNTIF('Création Personnage'!$B$11,'Calculs bonus malus'!$A$90)*'Calculs bonus malus'!C96</f>
        <v>0</v>
      </c>
      <c r="F96" s="7">
        <f>COUNTIF('Création Personnage'!$B$11,'Calculs bonus malus'!$A$90)*'Calculs bonus malus'!E96</f>
        <v>0</v>
      </c>
      <c r="H96" s="7">
        <f>COUNTIF('Création Personnage'!$B$11,'Calculs bonus malus'!$A$90)*'Calculs bonus malus'!G96</f>
        <v>0</v>
      </c>
      <c r="J96" s="7">
        <f>COUNTIF('Création Personnage'!$B$11,'Calculs bonus malus'!$A$90)*'Calculs bonus malus'!I96</f>
        <v>0</v>
      </c>
      <c r="L96" s="7">
        <f>COUNTIF('Création Personnage'!$B$11,'Calculs bonus malus'!$A$90)*'Calculs bonus malus'!K96</f>
        <v>0</v>
      </c>
      <c r="N96" s="7">
        <f>COUNTIF('Création Personnage'!$B$11,'Calculs bonus malus'!$A$90)*'Calculs bonus malus'!M96</f>
        <v>0</v>
      </c>
      <c r="P96" s="7">
        <f>COUNTIF('Création Personnage'!$B$11,'Calculs bonus malus'!$A$90)*'Calculs bonus malus'!O96</f>
        <v>0</v>
      </c>
      <c r="R96" s="7">
        <f>COUNTIF('Création Personnage'!$B$11,'Calculs bonus malus'!$A$90)*'Calculs bonus malus'!Q96</f>
        <v>0</v>
      </c>
      <c r="T96" s="7">
        <f>COUNTIF('Création Personnage'!$B$11,'Calculs bonus malus'!$A$90)*'Calculs bonus malus'!S96</f>
        <v>0</v>
      </c>
      <c r="V96" s="7">
        <f>COUNTIF('Création Personnage'!$B$11,'Calculs bonus malus'!$A$90)*'Calculs bonus malus'!U96</f>
        <v>0</v>
      </c>
      <c r="X96" s="7">
        <f>COUNTIF('Création Personnage'!$B$11,'Calculs bonus malus'!$A$90)*'Calculs bonus malus'!W96</f>
        <v>0</v>
      </c>
      <c r="Z96" s="7">
        <f>COUNTIF('Création Personnage'!$B$11,'Calculs bonus malus'!$A$90)*'Calculs bonus malus'!Y96</f>
        <v>0</v>
      </c>
      <c r="AB96" s="7">
        <f>COUNTIF('Création Personnage'!$B$11,'Calculs bonus malus'!$A$90)*'Calculs bonus malus'!AA96</f>
        <v>0</v>
      </c>
      <c r="AD96" s="7">
        <f>COUNTIF('Création Personnage'!$B$11,'Calculs bonus malus'!$A$90)*'Calculs bonus malus'!AC96</f>
        <v>0</v>
      </c>
      <c r="AF96" s="7">
        <f>COUNTIF('Création Personnage'!$B$11,'Calculs bonus malus'!$A$90)*'Calculs bonus malus'!AE96</f>
        <v>0</v>
      </c>
      <c r="AH96" s="7">
        <f>COUNTIF('Création Personnage'!$B$11,'Calculs bonus malus'!$A$90)*'Calculs bonus malus'!AG96</f>
        <v>0</v>
      </c>
      <c r="AJ96" s="7">
        <f>COUNTIF('Création Personnage'!$B$11,'Calculs bonus malus'!$A$90)*'Calculs bonus malus'!AI96</f>
        <v>0</v>
      </c>
      <c r="AL96" s="7">
        <f>COUNTIF('Création Personnage'!$B$11,'Calculs bonus malus'!$A$90)*'Calculs bonus malus'!AK96</f>
        <v>0</v>
      </c>
      <c r="AN96" s="7">
        <f>COUNTIF('Création Personnage'!$B$11,'Calculs bonus malus'!$A$90)*'Calculs bonus malus'!AM96</f>
        <v>0</v>
      </c>
      <c r="AP96" s="7">
        <f>COUNTIF('Création Personnage'!$B$11,'Calculs bonus malus'!$A$90)*'Calculs bonus malus'!AO96</f>
        <v>0</v>
      </c>
      <c r="AR96" s="7">
        <f>COUNTIF('Création Personnage'!$B$11,'Calculs bonus malus'!$A$90)*'Calculs bonus malus'!AQ96</f>
        <v>0</v>
      </c>
      <c r="AT96" s="7">
        <f>COUNTIF('Création Personnage'!$B$11,'Calculs bonus malus'!$A$90)*'Calculs bonus malus'!AS96</f>
        <v>0</v>
      </c>
      <c r="AV96" s="7">
        <f>COUNTIF('Création Personnage'!$B$11,'Calculs bonus malus'!$A$90)*'Calculs bonus malus'!AU96</f>
        <v>0</v>
      </c>
      <c r="AX96" s="7">
        <f>COUNTIF('Création Personnage'!$B$11,'Calculs bonus malus'!$A$90)*'Calculs bonus malus'!AW96</f>
        <v>0</v>
      </c>
      <c r="AZ96" s="7">
        <f>COUNTIF('Création Personnage'!$B$11,'Calculs bonus malus'!$A$90)*'Calculs bonus malus'!AY96</f>
        <v>0</v>
      </c>
      <c r="BB96" s="7">
        <f>COUNTIF('Création Personnage'!$B$11,'Calculs bonus malus'!$A$90)*'Calculs bonus malus'!BA96</f>
        <v>0</v>
      </c>
      <c r="BD96" s="7">
        <f>COUNTIF('Création Personnage'!$B$11,'Calculs bonus malus'!$A$90)*'Calculs bonus malus'!BC96</f>
        <v>0</v>
      </c>
      <c r="BF96" s="7">
        <f>COUNTIF('Création Personnage'!$B$11,'Calculs bonus malus'!$A$90)*'Calculs bonus malus'!BE96</f>
        <v>0</v>
      </c>
      <c r="BH96" s="7">
        <f>COUNTIF('Création Personnage'!$B$11,'Calculs bonus malus'!$A$90)*'Calculs bonus malus'!BG96</f>
        <v>0</v>
      </c>
      <c r="BJ96" s="7">
        <f>COUNTIF('Création Personnage'!$B$11,'Calculs bonus malus'!$A$90)*'Calculs bonus malus'!BI96</f>
        <v>0</v>
      </c>
      <c r="BL96" s="7">
        <f>COUNTIF('Création Personnage'!$B$11,'Calculs bonus malus'!$A$90)*'Calculs bonus malus'!BK96</f>
        <v>0</v>
      </c>
      <c r="BN96" s="7">
        <f>COUNTIF('Création Personnage'!$B$11,'Calculs bonus malus'!$A$90)*'Calculs bonus malus'!BM96</f>
        <v>0</v>
      </c>
      <c r="BP96" s="7">
        <f>COUNTIF('Création Personnage'!$B$11,'Calculs bonus malus'!$A$90)*'Calculs bonus malus'!BO96</f>
        <v>0</v>
      </c>
      <c r="BR96" s="7">
        <f>COUNTIF('Création Personnage'!$B$11,'Calculs bonus malus'!$A$90)*'Calculs bonus malus'!BQ96</f>
        <v>0</v>
      </c>
      <c r="BS96">
        <v>1</v>
      </c>
      <c r="BT96" s="7">
        <f>COUNTIF('Création Personnage'!$B$11,'Calculs bonus malus'!$A$90)*'Calculs bonus malus'!BS96</f>
        <v>0</v>
      </c>
      <c r="BV96" s="7">
        <f>COUNTIF('Création Personnage'!$B$11,'Calculs bonus malus'!$A$90)*'Calculs bonus malus'!BU96</f>
        <v>0</v>
      </c>
      <c r="BX96" s="7">
        <f>COUNTIF('Création Personnage'!$B$11,'Calculs bonus malus'!$A$90)*'Calculs bonus malus'!BW96</f>
        <v>0</v>
      </c>
      <c r="BZ96" s="7">
        <f>COUNTIF('Création Personnage'!$B$11,'Calculs bonus malus'!$A$90)*'Calculs bonus malus'!BY96</f>
        <v>0</v>
      </c>
      <c r="CB96" s="7">
        <f>COUNTIF('Création Personnage'!$B$11,'Calculs bonus malus'!$A$90)*'Calculs bonus malus'!CA96</f>
        <v>0</v>
      </c>
      <c r="CD96" s="7">
        <f>COUNTIF('Création Personnage'!$B$11,'Calculs bonus malus'!$A$90)*'Calculs bonus malus'!CC96</f>
        <v>0</v>
      </c>
      <c r="CF96" s="7">
        <f>COUNTIF('Création Personnage'!$B$11,'Calculs bonus malus'!$A$90)*'Calculs bonus malus'!CE96</f>
        <v>0</v>
      </c>
      <c r="CH96" s="7">
        <f>COUNTIF('Création Personnage'!$B$11,'Calculs bonus malus'!$A$90)*'Calculs bonus malus'!CG96</f>
        <v>0</v>
      </c>
      <c r="CJ96" s="7">
        <f>COUNTIF('Création Personnage'!$B$11,'Calculs bonus malus'!$A$90)*'Calculs bonus malus'!CI96</f>
        <v>0</v>
      </c>
      <c r="CL96" s="7">
        <f>COUNTIF('Création Personnage'!$B$11,'Calculs bonus malus'!$A$90)*'Calculs bonus malus'!CK96</f>
        <v>0</v>
      </c>
      <c r="CN96" s="7">
        <f>COUNTIF('Création Personnage'!$B$11,'Calculs bonus malus'!$A$90)*'Calculs bonus malus'!CM96</f>
        <v>0</v>
      </c>
      <c r="CP96" s="7">
        <f>COUNTIF('Création Personnage'!$B$11,'Calculs bonus malus'!$A$90)*'Calculs bonus malus'!CO96</f>
        <v>0</v>
      </c>
      <c r="CR96" s="7">
        <f>COUNTIF('Création Personnage'!$B$11,'Calculs bonus malus'!$A$90)*'Calculs bonus malus'!CQ96</f>
        <v>0</v>
      </c>
      <c r="CT96" s="7">
        <f>COUNTIF('Création Personnage'!$B$11,'Calculs bonus malus'!$A$90)*'Calculs bonus malus'!CS96</f>
        <v>0</v>
      </c>
      <c r="CV96" s="7">
        <f>COUNTIF('Création Personnage'!$B$11,'Calculs bonus malus'!$A$90)*'Calculs bonus malus'!CU96</f>
        <v>0</v>
      </c>
      <c r="CX96" s="7">
        <f>COUNTIF('Création Personnage'!$B$11,'Calculs bonus malus'!$A$90)*'Calculs bonus malus'!CW96</f>
        <v>0</v>
      </c>
      <c r="CZ96" s="7">
        <f>COUNTIF('Création Personnage'!$B$11,'Calculs bonus malus'!$A$90)*'Calculs bonus malus'!CY96</f>
        <v>0</v>
      </c>
      <c r="DB96" s="7">
        <f>COUNTIF('Création Personnage'!$B$11,'Calculs bonus malus'!$A$90)*'Calculs bonus malus'!DA96</f>
        <v>0</v>
      </c>
      <c r="DD96" s="7">
        <f>COUNTIF('Création Personnage'!$B$11,'Calculs bonus malus'!$A$90)*'Calculs bonus malus'!DC96</f>
        <v>0</v>
      </c>
      <c r="DF96" s="7">
        <f>COUNTIF('Création Personnage'!$B$11,'Calculs bonus malus'!$A$90)*'Calculs bonus malus'!DE96</f>
        <v>0</v>
      </c>
      <c r="DH96" s="7">
        <f>COUNTIF('Création Personnage'!$B$11,'Calculs bonus malus'!$A$90)*'Calculs bonus malus'!DG96</f>
        <v>0</v>
      </c>
      <c r="DJ96" s="7">
        <f>COUNTIF('Création Personnage'!$B$11,'Calculs bonus malus'!$A$90)*'Calculs bonus malus'!DI96</f>
        <v>0</v>
      </c>
    </row>
    <row r="97" spans="1:114" x14ac:dyDescent="0.2">
      <c r="A97" s="257"/>
      <c r="B97" t="s">
        <v>147</v>
      </c>
      <c r="D97" s="7">
        <f>COUNTIF('Création Personnage'!$B$11,'Calculs bonus malus'!$A$90)*'Calculs bonus malus'!C97</f>
        <v>0</v>
      </c>
      <c r="F97" s="7">
        <f>COUNTIF('Création Personnage'!$B$11,'Calculs bonus malus'!$A$90)*'Calculs bonus malus'!E97</f>
        <v>0</v>
      </c>
      <c r="H97" s="7">
        <f>COUNTIF('Création Personnage'!$B$11,'Calculs bonus malus'!$A$90)*'Calculs bonus malus'!G97</f>
        <v>0</v>
      </c>
      <c r="J97" s="7">
        <f>COUNTIF('Création Personnage'!$B$11,'Calculs bonus malus'!$A$90)*'Calculs bonus malus'!I97</f>
        <v>0</v>
      </c>
      <c r="L97" s="7">
        <f>COUNTIF('Création Personnage'!$B$11,'Calculs bonus malus'!$A$90)*'Calculs bonus malus'!K97</f>
        <v>0</v>
      </c>
      <c r="N97" s="7">
        <f>COUNTIF('Création Personnage'!$B$11,'Calculs bonus malus'!$A$90)*'Calculs bonus malus'!M97</f>
        <v>0</v>
      </c>
      <c r="P97" s="7">
        <f>COUNTIF('Création Personnage'!$B$11,'Calculs bonus malus'!$A$90)*'Calculs bonus malus'!O97</f>
        <v>0</v>
      </c>
      <c r="R97" s="7">
        <f>COUNTIF('Création Personnage'!$B$11,'Calculs bonus malus'!$A$90)*'Calculs bonus malus'!Q97</f>
        <v>0</v>
      </c>
      <c r="T97" s="7">
        <f>COUNTIF('Création Personnage'!$B$11,'Calculs bonus malus'!$A$90)*'Calculs bonus malus'!S97</f>
        <v>0</v>
      </c>
      <c r="V97" s="7">
        <f>COUNTIF('Création Personnage'!$B$11,'Calculs bonus malus'!$A$90)*'Calculs bonus malus'!U97</f>
        <v>0</v>
      </c>
      <c r="X97" s="7">
        <f>COUNTIF('Création Personnage'!$B$11,'Calculs bonus malus'!$A$90)*'Calculs bonus malus'!W97</f>
        <v>0</v>
      </c>
      <c r="Z97" s="7">
        <f>COUNTIF('Création Personnage'!$B$11,'Calculs bonus malus'!$A$90)*'Calculs bonus malus'!Y97</f>
        <v>0</v>
      </c>
      <c r="AB97" s="7">
        <f>COUNTIF('Création Personnage'!$B$11,'Calculs bonus malus'!$A$90)*'Calculs bonus malus'!AA97</f>
        <v>0</v>
      </c>
      <c r="AD97" s="7">
        <f>COUNTIF('Création Personnage'!$B$11,'Calculs bonus malus'!$A$90)*'Calculs bonus malus'!AC97</f>
        <v>0</v>
      </c>
      <c r="AF97" s="7">
        <f>COUNTIF('Création Personnage'!$B$11,'Calculs bonus malus'!$A$90)*'Calculs bonus malus'!AE97</f>
        <v>0</v>
      </c>
      <c r="AH97" s="7">
        <f>COUNTIF('Création Personnage'!$B$11,'Calculs bonus malus'!$A$90)*'Calculs bonus malus'!AG97</f>
        <v>0</v>
      </c>
      <c r="AJ97" s="7">
        <f>COUNTIF('Création Personnage'!$B$11,'Calculs bonus malus'!$A$90)*'Calculs bonus malus'!AI97</f>
        <v>0</v>
      </c>
      <c r="AL97" s="7">
        <f>COUNTIF('Création Personnage'!$B$11,'Calculs bonus malus'!$A$90)*'Calculs bonus malus'!AK97</f>
        <v>0</v>
      </c>
      <c r="AN97" s="7">
        <f>COUNTIF('Création Personnage'!$B$11,'Calculs bonus malus'!$A$90)*'Calculs bonus malus'!AM97</f>
        <v>0</v>
      </c>
      <c r="AP97" s="7">
        <f>COUNTIF('Création Personnage'!$B$11,'Calculs bonus malus'!$A$90)*'Calculs bonus malus'!AO97</f>
        <v>0</v>
      </c>
      <c r="AR97" s="7">
        <f>COUNTIF('Création Personnage'!$B$11,'Calculs bonus malus'!$A$90)*'Calculs bonus malus'!AQ97</f>
        <v>0</v>
      </c>
      <c r="AT97" s="7">
        <f>COUNTIF('Création Personnage'!$B$11,'Calculs bonus malus'!$A$90)*'Calculs bonus malus'!AS97</f>
        <v>0</v>
      </c>
      <c r="AU97">
        <v>1</v>
      </c>
      <c r="AV97" s="7">
        <f>COUNTIF('Création Personnage'!$B$11,'Calculs bonus malus'!$A$90)*'Calculs bonus malus'!AU97</f>
        <v>0</v>
      </c>
      <c r="AX97" s="7">
        <f>COUNTIF('Création Personnage'!$B$11,'Calculs bonus malus'!$A$90)*'Calculs bonus malus'!AW97</f>
        <v>0</v>
      </c>
      <c r="AZ97" s="7">
        <f>COUNTIF('Création Personnage'!$B$11,'Calculs bonus malus'!$A$90)*'Calculs bonus malus'!AY97</f>
        <v>0</v>
      </c>
      <c r="BB97" s="7">
        <f>COUNTIF('Création Personnage'!$B$11,'Calculs bonus malus'!$A$90)*'Calculs bonus malus'!BA97</f>
        <v>0</v>
      </c>
      <c r="BD97" s="7">
        <f>COUNTIF('Création Personnage'!$B$11,'Calculs bonus malus'!$A$90)*'Calculs bonus malus'!BC97</f>
        <v>0</v>
      </c>
      <c r="BF97" s="7">
        <f>COUNTIF('Création Personnage'!$B$11,'Calculs bonus malus'!$A$90)*'Calculs bonus malus'!BE97</f>
        <v>0</v>
      </c>
      <c r="BH97" s="7">
        <f>COUNTIF('Création Personnage'!$B$11,'Calculs bonus malus'!$A$90)*'Calculs bonus malus'!BG97</f>
        <v>0</v>
      </c>
      <c r="BJ97" s="7">
        <f>COUNTIF('Création Personnage'!$B$11,'Calculs bonus malus'!$A$90)*'Calculs bonus malus'!BI97</f>
        <v>0</v>
      </c>
      <c r="BL97" s="7">
        <f>COUNTIF('Création Personnage'!$B$11,'Calculs bonus malus'!$A$90)*'Calculs bonus malus'!BK97</f>
        <v>0</v>
      </c>
      <c r="BN97" s="7">
        <f>COUNTIF('Création Personnage'!$B$11,'Calculs bonus malus'!$A$90)*'Calculs bonus malus'!BM97</f>
        <v>0</v>
      </c>
      <c r="BP97" s="7">
        <f>COUNTIF('Création Personnage'!$B$11,'Calculs bonus malus'!$A$90)*'Calculs bonus malus'!BO97</f>
        <v>0</v>
      </c>
      <c r="BR97" s="7">
        <f>COUNTIF('Création Personnage'!$B$11,'Calculs bonus malus'!$A$90)*'Calculs bonus malus'!BQ97</f>
        <v>0</v>
      </c>
      <c r="BT97" s="7">
        <f>COUNTIF('Création Personnage'!$B$11,'Calculs bonus malus'!$A$90)*'Calculs bonus malus'!BS97</f>
        <v>0</v>
      </c>
      <c r="BV97" s="7">
        <f>COUNTIF('Création Personnage'!$B$11,'Calculs bonus malus'!$A$90)*'Calculs bonus malus'!BU97</f>
        <v>0</v>
      </c>
      <c r="BX97" s="7">
        <f>COUNTIF('Création Personnage'!$B$11,'Calculs bonus malus'!$A$90)*'Calculs bonus malus'!BW97</f>
        <v>0</v>
      </c>
      <c r="BZ97" s="7">
        <f>COUNTIF('Création Personnage'!$B$11,'Calculs bonus malus'!$A$90)*'Calculs bonus malus'!BY97</f>
        <v>0</v>
      </c>
      <c r="CB97" s="7">
        <f>COUNTIF('Création Personnage'!$B$11,'Calculs bonus malus'!$A$90)*'Calculs bonus malus'!CA97</f>
        <v>0</v>
      </c>
      <c r="CD97" s="7">
        <f>COUNTIF('Création Personnage'!$B$11,'Calculs bonus malus'!$A$90)*'Calculs bonus malus'!CC97</f>
        <v>0</v>
      </c>
      <c r="CF97" s="7">
        <f>COUNTIF('Création Personnage'!$B$11,'Calculs bonus malus'!$A$90)*'Calculs bonus malus'!CE97</f>
        <v>0</v>
      </c>
      <c r="CH97" s="7">
        <f>COUNTIF('Création Personnage'!$B$11,'Calculs bonus malus'!$A$90)*'Calculs bonus malus'!CG97</f>
        <v>0</v>
      </c>
      <c r="CJ97" s="7">
        <f>COUNTIF('Création Personnage'!$B$11,'Calculs bonus malus'!$A$90)*'Calculs bonus malus'!CI97</f>
        <v>0</v>
      </c>
      <c r="CL97" s="7">
        <f>COUNTIF('Création Personnage'!$B$11,'Calculs bonus malus'!$A$90)*'Calculs bonus malus'!CK97</f>
        <v>0</v>
      </c>
      <c r="CN97" s="7">
        <f>COUNTIF('Création Personnage'!$B$11,'Calculs bonus malus'!$A$90)*'Calculs bonus malus'!CM97</f>
        <v>0</v>
      </c>
      <c r="CP97" s="7">
        <f>COUNTIF('Création Personnage'!$B$11,'Calculs bonus malus'!$A$90)*'Calculs bonus malus'!CO97</f>
        <v>0</v>
      </c>
      <c r="CR97" s="7">
        <f>COUNTIF('Création Personnage'!$B$11,'Calculs bonus malus'!$A$90)*'Calculs bonus malus'!CQ97</f>
        <v>0</v>
      </c>
      <c r="CT97" s="7">
        <f>COUNTIF('Création Personnage'!$B$11,'Calculs bonus malus'!$A$90)*'Calculs bonus malus'!CS97</f>
        <v>0</v>
      </c>
      <c r="CV97" s="7">
        <f>COUNTIF('Création Personnage'!$B$11,'Calculs bonus malus'!$A$90)*'Calculs bonus malus'!CU97</f>
        <v>0</v>
      </c>
      <c r="CX97" s="7">
        <f>COUNTIF('Création Personnage'!$B$11,'Calculs bonus malus'!$A$90)*'Calculs bonus malus'!CW97</f>
        <v>0</v>
      </c>
      <c r="CZ97" s="7">
        <f>COUNTIF('Création Personnage'!$B$11,'Calculs bonus malus'!$A$90)*'Calculs bonus malus'!CY97</f>
        <v>0</v>
      </c>
      <c r="DB97" s="7">
        <f>COUNTIF('Création Personnage'!$B$11,'Calculs bonus malus'!$A$90)*'Calculs bonus malus'!DA97</f>
        <v>0</v>
      </c>
      <c r="DD97" s="7">
        <f>COUNTIF('Création Personnage'!$B$11,'Calculs bonus malus'!$A$90)*'Calculs bonus malus'!DC97</f>
        <v>0</v>
      </c>
      <c r="DF97" s="7">
        <f>COUNTIF('Création Personnage'!$B$11,'Calculs bonus malus'!$A$90)*'Calculs bonus malus'!DE97</f>
        <v>0</v>
      </c>
      <c r="DH97" s="7">
        <f>COUNTIF('Création Personnage'!$B$11,'Calculs bonus malus'!$A$90)*'Calculs bonus malus'!DG97</f>
        <v>0</v>
      </c>
      <c r="DJ97" s="7">
        <f>COUNTIF('Création Personnage'!$B$11,'Calculs bonus malus'!$A$90)*'Calculs bonus malus'!DI97</f>
        <v>0</v>
      </c>
    </row>
    <row r="98" spans="1:114" x14ac:dyDescent="0.2">
      <c r="A98" s="257"/>
      <c r="B98" t="s">
        <v>161</v>
      </c>
      <c r="D98" s="7">
        <f>COUNTIF('Création Personnage'!$B$11,'Calculs bonus malus'!$A$90)*'Calculs bonus malus'!C98</f>
        <v>0</v>
      </c>
      <c r="F98" s="7">
        <f>COUNTIF('Création Personnage'!$B$11,'Calculs bonus malus'!$A$90)*'Calculs bonus malus'!E98</f>
        <v>0</v>
      </c>
      <c r="H98" s="7">
        <f>COUNTIF('Création Personnage'!$B$11,'Calculs bonus malus'!$A$90)*'Calculs bonus malus'!G98</f>
        <v>0</v>
      </c>
      <c r="J98" s="7">
        <f>COUNTIF('Création Personnage'!$B$11,'Calculs bonus malus'!$A$90)*'Calculs bonus malus'!I98</f>
        <v>0</v>
      </c>
      <c r="L98" s="7">
        <f>COUNTIF('Création Personnage'!$B$11,'Calculs bonus malus'!$A$90)*'Calculs bonus malus'!K98</f>
        <v>0</v>
      </c>
      <c r="N98" s="7">
        <f>COUNTIF('Création Personnage'!$B$11,'Calculs bonus malus'!$A$90)*'Calculs bonus malus'!M98</f>
        <v>0</v>
      </c>
      <c r="P98" s="7">
        <f>COUNTIF('Création Personnage'!$B$11,'Calculs bonus malus'!$A$90)*'Calculs bonus malus'!O98</f>
        <v>0</v>
      </c>
      <c r="R98" s="7">
        <f>COUNTIF('Création Personnage'!$B$11,'Calculs bonus malus'!$A$90)*'Calculs bonus malus'!Q98</f>
        <v>0</v>
      </c>
      <c r="T98" s="7">
        <f>COUNTIF('Création Personnage'!$B$11,'Calculs bonus malus'!$A$90)*'Calculs bonus malus'!S98</f>
        <v>0</v>
      </c>
      <c r="V98" s="7">
        <f>COUNTIF('Création Personnage'!$B$11,'Calculs bonus malus'!$A$90)*'Calculs bonus malus'!U98</f>
        <v>0</v>
      </c>
      <c r="X98" s="7">
        <f>COUNTIF('Création Personnage'!$B$11,'Calculs bonus malus'!$A$90)*'Calculs bonus malus'!W98</f>
        <v>0</v>
      </c>
      <c r="Z98" s="7">
        <f>COUNTIF('Création Personnage'!$B$11,'Calculs bonus malus'!$A$90)*'Calculs bonus malus'!Y98</f>
        <v>0</v>
      </c>
      <c r="AB98" s="7">
        <f>COUNTIF('Création Personnage'!$B$11,'Calculs bonus malus'!$A$90)*'Calculs bonus malus'!AA98</f>
        <v>0</v>
      </c>
      <c r="AD98" s="7">
        <f>COUNTIF('Création Personnage'!$B$11,'Calculs bonus malus'!$A$90)*'Calculs bonus malus'!AC98</f>
        <v>0</v>
      </c>
      <c r="AF98" s="7">
        <f>COUNTIF('Création Personnage'!$B$11,'Calculs bonus malus'!$A$90)*'Calculs bonus malus'!AE98</f>
        <v>0</v>
      </c>
      <c r="AH98" s="7">
        <f>COUNTIF('Création Personnage'!$B$11,'Calculs bonus malus'!$A$90)*'Calculs bonus malus'!AG98</f>
        <v>0</v>
      </c>
      <c r="AJ98" s="7">
        <f>COUNTIF('Création Personnage'!$B$11,'Calculs bonus malus'!$A$90)*'Calculs bonus malus'!AI98</f>
        <v>0</v>
      </c>
      <c r="AL98" s="7">
        <f>COUNTIF('Création Personnage'!$B$11,'Calculs bonus malus'!$A$90)*'Calculs bonus malus'!AK98</f>
        <v>0</v>
      </c>
      <c r="AN98" s="7">
        <f>COUNTIF('Création Personnage'!$B$11,'Calculs bonus malus'!$A$90)*'Calculs bonus malus'!AM98</f>
        <v>0</v>
      </c>
      <c r="AP98" s="7">
        <f>COUNTIF('Création Personnage'!$B$11,'Calculs bonus malus'!$A$90)*'Calculs bonus malus'!AO98</f>
        <v>0</v>
      </c>
      <c r="AR98" s="7">
        <f>COUNTIF('Création Personnage'!$B$11,'Calculs bonus malus'!$A$90)*'Calculs bonus malus'!AQ98</f>
        <v>0</v>
      </c>
      <c r="AT98" s="7">
        <f>COUNTIF('Création Personnage'!$B$11,'Calculs bonus malus'!$A$90)*'Calculs bonus malus'!AS98</f>
        <v>0</v>
      </c>
      <c r="AV98" s="7">
        <f>COUNTIF('Création Personnage'!$B$11,'Calculs bonus malus'!$A$90)*'Calculs bonus malus'!AU98</f>
        <v>0</v>
      </c>
      <c r="AX98" s="7">
        <f>COUNTIF('Création Personnage'!$B$11,'Calculs bonus malus'!$A$90)*'Calculs bonus malus'!AW98</f>
        <v>0</v>
      </c>
      <c r="AZ98" s="7">
        <f>COUNTIF('Création Personnage'!$B$11,'Calculs bonus malus'!$A$90)*'Calculs bonus malus'!AY98</f>
        <v>0</v>
      </c>
      <c r="BB98" s="7">
        <f>COUNTIF('Création Personnage'!$B$11,'Calculs bonus malus'!$A$90)*'Calculs bonus malus'!BA98</f>
        <v>0</v>
      </c>
      <c r="BD98" s="7">
        <f>COUNTIF('Création Personnage'!$B$11,'Calculs bonus malus'!$A$90)*'Calculs bonus malus'!BC98</f>
        <v>0</v>
      </c>
      <c r="BF98" s="7">
        <f>COUNTIF('Création Personnage'!$B$11,'Calculs bonus malus'!$A$90)*'Calculs bonus malus'!BE98</f>
        <v>0</v>
      </c>
      <c r="BH98" s="7">
        <f>COUNTIF('Création Personnage'!$B$11,'Calculs bonus malus'!$A$90)*'Calculs bonus malus'!BG98</f>
        <v>0</v>
      </c>
      <c r="BJ98" s="7">
        <f>COUNTIF('Création Personnage'!$B$11,'Calculs bonus malus'!$A$90)*'Calculs bonus malus'!BI98</f>
        <v>0</v>
      </c>
      <c r="BL98" s="7">
        <f>COUNTIF('Création Personnage'!$B$11,'Calculs bonus malus'!$A$90)*'Calculs bonus malus'!BK98</f>
        <v>0</v>
      </c>
      <c r="BN98" s="7">
        <f>COUNTIF('Création Personnage'!$B$11,'Calculs bonus malus'!$A$90)*'Calculs bonus malus'!BM98</f>
        <v>0</v>
      </c>
      <c r="BP98" s="7">
        <f>COUNTIF('Création Personnage'!$B$11,'Calculs bonus malus'!$A$90)*'Calculs bonus malus'!BO98</f>
        <v>0</v>
      </c>
      <c r="BR98" s="7">
        <f>COUNTIF('Création Personnage'!$B$11,'Calculs bonus malus'!$A$90)*'Calculs bonus malus'!BQ98</f>
        <v>0</v>
      </c>
      <c r="BT98" s="7">
        <f>COUNTIF('Création Personnage'!$B$11,'Calculs bonus malus'!$A$90)*'Calculs bonus malus'!BS98</f>
        <v>0</v>
      </c>
      <c r="BV98" s="7">
        <f>COUNTIF('Création Personnage'!$B$11,'Calculs bonus malus'!$A$90)*'Calculs bonus malus'!BU98</f>
        <v>0</v>
      </c>
      <c r="BW98">
        <v>1</v>
      </c>
      <c r="BX98" s="7">
        <f>COUNTIF('Création Personnage'!$B$11,'Calculs bonus malus'!$A$90)*'Calculs bonus malus'!BW98</f>
        <v>0</v>
      </c>
      <c r="BZ98" s="7">
        <f>COUNTIF('Création Personnage'!$B$11,'Calculs bonus malus'!$A$90)*'Calculs bonus malus'!BY98</f>
        <v>0</v>
      </c>
      <c r="CB98" s="7">
        <f>COUNTIF('Création Personnage'!$B$11,'Calculs bonus malus'!$A$90)*'Calculs bonus malus'!CA98</f>
        <v>0</v>
      </c>
      <c r="CD98" s="7">
        <f>COUNTIF('Création Personnage'!$B$11,'Calculs bonus malus'!$A$90)*'Calculs bonus malus'!CC98</f>
        <v>0</v>
      </c>
      <c r="CF98" s="7">
        <f>COUNTIF('Création Personnage'!$B$11,'Calculs bonus malus'!$A$90)*'Calculs bonus malus'!CE98</f>
        <v>0</v>
      </c>
      <c r="CH98" s="7">
        <f>COUNTIF('Création Personnage'!$B$11,'Calculs bonus malus'!$A$90)*'Calculs bonus malus'!CG98</f>
        <v>0</v>
      </c>
      <c r="CJ98" s="7">
        <f>COUNTIF('Création Personnage'!$B$11,'Calculs bonus malus'!$A$90)*'Calculs bonus malus'!CI98</f>
        <v>0</v>
      </c>
      <c r="CL98" s="7">
        <f>COUNTIF('Création Personnage'!$B$11,'Calculs bonus malus'!$A$90)*'Calculs bonus malus'!CK98</f>
        <v>0</v>
      </c>
      <c r="CN98" s="7">
        <f>COUNTIF('Création Personnage'!$B$11,'Calculs bonus malus'!$A$90)*'Calculs bonus malus'!CM98</f>
        <v>0</v>
      </c>
      <c r="CP98" s="7">
        <f>COUNTIF('Création Personnage'!$B$11,'Calculs bonus malus'!$A$90)*'Calculs bonus malus'!CO98</f>
        <v>0</v>
      </c>
      <c r="CR98" s="7">
        <f>COUNTIF('Création Personnage'!$B$11,'Calculs bonus malus'!$A$90)*'Calculs bonus malus'!CQ98</f>
        <v>0</v>
      </c>
      <c r="CT98" s="7">
        <f>COUNTIF('Création Personnage'!$B$11,'Calculs bonus malus'!$A$90)*'Calculs bonus malus'!CS98</f>
        <v>0</v>
      </c>
      <c r="CV98" s="7">
        <f>COUNTIF('Création Personnage'!$B$11,'Calculs bonus malus'!$A$90)*'Calculs bonus malus'!CU98</f>
        <v>0</v>
      </c>
      <c r="CX98" s="7">
        <f>COUNTIF('Création Personnage'!$B$11,'Calculs bonus malus'!$A$90)*'Calculs bonus malus'!CW98</f>
        <v>0</v>
      </c>
      <c r="CZ98" s="7">
        <f>COUNTIF('Création Personnage'!$B$11,'Calculs bonus malus'!$A$90)*'Calculs bonus malus'!CY98</f>
        <v>0</v>
      </c>
      <c r="DB98" s="7">
        <f>COUNTIF('Création Personnage'!$B$11,'Calculs bonus malus'!$A$90)*'Calculs bonus malus'!DA98</f>
        <v>0</v>
      </c>
      <c r="DD98" s="7">
        <f>COUNTIF('Création Personnage'!$B$11,'Calculs bonus malus'!$A$90)*'Calculs bonus malus'!DC98</f>
        <v>0</v>
      </c>
      <c r="DF98" s="7">
        <f>COUNTIF('Création Personnage'!$B$11,'Calculs bonus malus'!$A$90)*'Calculs bonus malus'!DE98</f>
        <v>0</v>
      </c>
      <c r="DH98" s="7">
        <f>COUNTIF('Création Personnage'!$B$11,'Calculs bonus malus'!$A$90)*'Calculs bonus malus'!DG98</f>
        <v>0</v>
      </c>
      <c r="DJ98" s="7">
        <f>COUNTIF('Création Personnage'!$B$11,'Calculs bonus malus'!$A$90)*'Calculs bonus malus'!DI98</f>
        <v>0</v>
      </c>
    </row>
    <row r="99" spans="1:114" x14ac:dyDescent="0.2">
      <c r="A99" s="257"/>
      <c r="B99" t="s">
        <v>118</v>
      </c>
      <c r="D99" s="7">
        <f>COUNTIF('Création Personnage'!$B$11,'Calculs bonus malus'!$A$90)*'Calculs bonus malus'!C99</f>
        <v>0</v>
      </c>
      <c r="F99" s="7">
        <f>COUNTIF('Création Personnage'!$B$11,'Calculs bonus malus'!$A$90)*'Calculs bonus malus'!E99</f>
        <v>0</v>
      </c>
      <c r="H99" s="7">
        <f>COUNTIF('Création Personnage'!$B$11,'Calculs bonus malus'!$A$90)*'Calculs bonus malus'!G99</f>
        <v>0</v>
      </c>
      <c r="J99" s="7">
        <f>COUNTIF('Création Personnage'!$B$11,'Calculs bonus malus'!$A$90)*'Calculs bonus malus'!I99</f>
        <v>0</v>
      </c>
      <c r="L99" s="7">
        <f>COUNTIF('Création Personnage'!$B$11,'Calculs bonus malus'!$A$90)*'Calculs bonus malus'!K99</f>
        <v>0</v>
      </c>
      <c r="N99" s="7">
        <f>COUNTIF('Création Personnage'!$B$11,'Calculs bonus malus'!$A$90)*'Calculs bonus malus'!M99</f>
        <v>0</v>
      </c>
      <c r="P99" s="7">
        <f>COUNTIF('Création Personnage'!$B$11,'Calculs bonus malus'!$A$90)*'Calculs bonus malus'!O99</f>
        <v>0</v>
      </c>
      <c r="R99" s="7">
        <f>COUNTIF('Création Personnage'!$B$11,'Calculs bonus malus'!$A$90)*'Calculs bonus malus'!Q99</f>
        <v>0</v>
      </c>
      <c r="T99" s="7">
        <f>COUNTIF('Création Personnage'!$B$11,'Calculs bonus malus'!$A$90)*'Calculs bonus malus'!S99</f>
        <v>0</v>
      </c>
      <c r="U99">
        <v>1</v>
      </c>
      <c r="V99" s="7">
        <f>COUNTIF('Création Personnage'!$B$11,'Calculs bonus malus'!$A$90)*'Calculs bonus malus'!U99</f>
        <v>0</v>
      </c>
      <c r="X99" s="7">
        <f>COUNTIF('Création Personnage'!$B$11,'Calculs bonus malus'!$A$90)*'Calculs bonus malus'!W99</f>
        <v>0</v>
      </c>
      <c r="Z99" s="7">
        <f>COUNTIF('Création Personnage'!$B$11,'Calculs bonus malus'!$A$90)*'Calculs bonus malus'!Y99</f>
        <v>0</v>
      </c>
      <c r="AB99" s="7">
        <f>COUNTIF('Création Personnage'!$B$11,'Calculs bonus malus'!$A$90)*'Calculs bonus malus'!AA99</f>
        <v>0</v>
      </c>
      <c r="AD99" s="7">
        <f>COUNTIF('Création Personnage'!$B$11,'Calculs bonus malus'!$A$90)*'Calculs bonus malus'!AC99</f>
        <v>0</v>
      </c>
      <c r="AF99" s="7">
        <f>COUNTIF('Création Personnage'!$B$11,'Calculs bonus malus'!$A$90)*'Calculs bonus malus'!AE99</f>
        <v>0</v>
      </c>
      <c r="AH99" s="7">
        <f>COUNTIF('Création Personnage'!$B$11,'Calculs bonus malus'!$A$90)*'Calculs bonus malus'!AG99</f>
        <v>0</v>
      </c>
      <c r="AJ99" s="7">
        <f>COUNTIF('Création Personnage'!$B$11,'Calculs bonus malus'!$A$90)*'Calculs bonus malus'!AI99</f>
        <v>0</v>
      </c>
      <c r="AL99" s="7">
        <f>COUNTIF('Création Personnage'!$B$11,'Calculs bonus malus'!$A$90)*'Calculs bonus malus'!AK99</f>
        <v>0</v>
      </c>
      <c r="AN99" s="7">
        <f>COUNTIF('Création Personnage'!$B$11,'Calculs bonus malus'!$A$90)*'Calculs bonus malus'!AM99</f>
        <v>0</v>
      </c>
      <c r="AP99" s="7">
        <f>COUNTIF('Création Personnage'!$B$11,'Calculs bonus malus'!$A$90)*'Calculs bonus malus'!AO99</f>
        <v>0</v>
      </c>
      <c r="AR99" s="7">
        <f>COUNTIF('Création Personnage'!$B$11,'Calculs bonus malus'!$A$90)*'Calculs bonus malus'!AQ99</f>
        <v>0</v>
      </c>
      <c r="AT99" s="7">
        <f>COUNTIF('Création Personnage'!$B$11,'Calculs bonus malus'!$A$90)*'Calculs bonus malus'!AS99</f>
        <v>0</v>
      </c>
      <c r="AV99" s="7">
        <f>COUNTIF('Création Personnage'!$B$11,'Calculs bonus malus'!$A$90)*'Calculs bonus malus'!AU99</f>
        <v>0</v>
      </c>
      <c r="AX99" s="7">
        <f>COUNTIF('Création Personnage'!$B$11,'Calculs bonus malus'!$A$90)*'Calculs bonus malus'!AW99</f>
        <v>0</v>
      </c>
      <c r="AZ99" s="7">
        <f>COUNTIF('Création Personnage'!$B$11,'Calculs bonus malus'!$A$90)*'Calculs bonus malus'!AY99</f>
        <v>0</v>
      </c>
      <c r="BB99" s="7">
        <f>COUNTIF('Création Personnage'!$B$11,'Calculs bonus malus'!$A$90)*'Calculs bonus malus'!BA99</f>
        <v>0</v>
      </c>
      <c r="BD99" s="7">
        <f>COUNTIF('Création Personnage'!$B$11,'Calculs bonus malus'!$A$90)*'Calculs bonus malus'!BC99</f>
        <v>0</v>
      </c>
      <c r="BF99" s="7">
        <f>COUNTIF('Création Personnage'!$B$11,'Calculs bonus malus'!$A$90)*'Calculs bonus malus'!BE99</f>
        <v>0</v>
      </c>
      <c r="BH99" s="7">
        <f>COUNTIF('Création Personnage'!$B$11,'Calculs bonus malus'!$A$90)*'Calculs bonus malus'!BG99</f>
        <v>0</v>
      </c>
      <c r="BJ99" s="7">
        <f>COUNTIF('Création Personnage'!$B$11,'Calculs bonus malus'!$A$90)*'Calculs bonus malus'!BI99</f>
        <v>0</v>
      </c>
      <c r="BL99" s="7">
        <f>COUNTIF('Création Personnage'!$B$11,'Calculs bonus malus'!$A$90)*'Calculs bonus malus'!BK99</f>
        <v>0</v>
      </c>
      <c r="BN99" s="7">
        <f>COUNTIF('Création Personnage'!$B$11,'Calculs bonus malus'!$A$90)*'Calculs bonus malus'!BM99</f>
        <v>0</v>
      </c>
      <c r="BP99" s="7">
        <f>COUNTIF('Création Personnage'!$B$11,'Calculs bonus malus'!$A$90)*'Calculs bonus malus'!BO99</f>
        <v>0</v>
      </c>
      <c r="BR99" s="7">
        <f>COUNTIF('Création Personnage'!$B$11,'Calculs bonus malus'!$A$90)*'Calculs bonus malus'!BQ99</f>
        <v>0</v>
      </c>
      <c r="BT99" s="7">
        <f>COUNTIF('Création Personnage'!$B$11,'Calculs bonus malus'!$A$90)*'Calculs bonus malus'!BS99</f>
        <v>0</v>
      </c>
      <c r="BV99" s="7">
        <f>COUNTIF('Création Personnage'!$B$11,'Calculs bonus malus'!$A$90)*'Calculs bonus malus'!BU99</f>
        <v>0</v>
      </c>
      <c r="BX99" s="7">
        <f>COUNTIF('Création Personnage'!$B$11,'Calculs bonus malus'!$A$90)*'Calculs bonus malus'!BW99</f>
        <v>0</v>
      </c>
      <c r="BZ99" s="7">
        <f>COUNTIF('Création Personnage'!$B$11,'Calculs bonus malus'!$A$90)*'Calculs bonus malus'!BY99</f>
        <v>0</v>
      </c>
      <c r="CB99" s="7">
        <f>COUNTIF('Création Personnage'!$B$11,'Calculs bonus malus'!$A$90)*'Calculs bonus malus'!CA99</f>
        <v>0</v>
      </c>
      <c r="CD99" s="7">
        <f>COUNTIF('Création Personnage'!$B$11,'Calculs bonus malus'!$A$90)*'Calculs bonus malus'!CC99</f>
        <v>0</v>
      </c>
      <c r="CF99" s="7">
        <f>COUNTIF('Création Personnage'!$B$11,'Calculs bonus malus'!$A$90)*'Calculs bonus malus'!CE99</f>
        <v>0</v>
      </c>
      <c r="CH99" s="7">
        <f>COUNTIF('Création Personnage'!$B$11,'Calculs bonus malus'!$A$90)*'Calculs bonus malus'!CG99</f>
        <v>0</v>
      </c>
      <c r="CJ99" s="7">
        <f>COUNTIF('Création Personnage'!$B$11,'Calculs bonus malus'!$A$90)*'Calculs bonus malus'!CI99</f>
        <v>0</v>
      </c>
      <c r="CL99" s="7">
        <f>COUNTIF('Création Personnage'!$B$11,'Calculs bonus malus'!$A$90)*'Calculs bonus malus'!CK99</f>
        <v>0</v>
      </c>
      <c r="CN99" s="7">
        <f>COUNTIF('Création Personnage'!$B$11,'Calculs bonus malus'!$A$90)*'Calculs bonus malus'!CM99</f>
        <v>0</v>
      </c>
      <c r="CP99" s="7">
        <f>COUNTIF('Création Personnage'!$B$11,'Calculs bonus malus'!$A$90)*'Calculs bonus malus'!CO99</f>
        <v>0</v>
      </c>
      <c r="CR99" s="7">
        <f>COUNTIF('Création Personnage'!$B$11,'Calculs bonus malus'!$A$90)*'Calculs bonus malus'!CQ99</f>
        <v>0</v>
      </c>
      <c r="CT99" s="7">
        <f>COUNTIF('Création Personnage'!$B$11,'Calculs bonus malus'!$A$90)*'Calculs bonus malus'!CS99</f>
        <v>0</v>
      </c>
      <c r="CV99" s="7">
        <f>COUNTIF('Création Personnage'!$B$11,'Calculs bonus malus'!$A$90)*'Calculs bonus malus'!CU99</f>
        <v>0</v>
      </c>
      <c r="CX99" s="7">
        <f>COUNTIF('Création Personnage'!$B$11,'Calculs bonus malus'!$A$90)*'Calculs bonus malus'!CW99</f>
        <v>0</v>
      </c>
      <c r="CZ99" s="7">
        <f>COUNTIF('Création Personnage'!$B$11,'Calculs bonus malus'!$A$90)*'Calculs bonus malus'!CY99</f>
        <v>0</v>
      </c>
      <c r="DB99" s="7">
        <f>COUNTIF('Création Personnage'!$B$11,'Calculs bonus malus'!$A$90)*'Calculs bonus malus'!DA99</f>
        <v>0</v>
      </c>
      <c r="DD99" s="7">
        <f>COUNTIF('Création Personnage'!$B$11,'Calculs bonus malus'!$A$90)*'Calculs bonus malus'!DC99</f>
        <v>0</v>
      </c>
      <c r="DF99" s="7">
        <f>COUNTIF('Création Personnage'!$B$11,'Calculs bonus malus'!$A$90)*'Calculs bonus malus'!DE99</f>
        <v>0</v>
      </c>
      <c r="DH99" s="7">
        <f>COUNTIF('Création Personnage'!$B$11,'Calculs bonus malus'!$A$90)*'Calculs bonus malus'!DG99</f>
        <v>0</v>
      </c>
      <c r="DJ99" s="7">
        <f>COUNTIF('Création Personnage'!$B$11,'Calculs bonus malus'!$A$90)*'Calculs bonus malus'!DI99</f>
        <v>0</v>
      </c>
    </row>
    <row r="100" spans="1:114" x14ac:dyDescent="0.2">
      <c r="A100" s="257" t="str">
        <f>Params!A155</f>
        <v>Ingénieur</v>
      </c>
      <c r="B100" t="s">
        <v>167</v>
      </c>
      <c r="D100" s="7">
        <f>COUNTIF('Création Personnage'!$B$11,'Calculs bonus malus'!$A$100)*'Calculs bonus malus'!C100</f>
        <v>0</v>
      </c>
      <c r="F100" s="7">
        <f>COUNTIF('Création Personnage'!$B$11,'Calculs bonus malus'!$A$100)*'Calculs bonus malus'!E100</f>
        <v>0</v>
      </c>
      <c r="H100" s="7">
        <f>COUNTIF('Création Personnage'!$B$11,'Calculs bonus malus'!$A$100)*'Calculs bonus malus'!G100</f>
        <v>0</v>
      </c>
      <c r="J100" s="7">
        <f>COUNTIF('Création Personnage'!$B$11,'Calculs bonus malus'!$A$100)*'Calculs bonus malus'!I100</f>
        <v>0</v>
      </c>
      <c r="L100" s="7">
        <f>COUNTIF('Création Personnage'!$B$11,'Calculs bonus malus'!$A$100)*'Calculs bonus malus'!K100</f>
        <v>0</v>
      </c>
      <c r="N100" s="7">
        <f>COUNTIF('Création Personnage'!$B$11,'Calculs bonus malus'!$A$100)*'Calculs bonus malus'!M100</f>
        <v>0</v>
      </c>
      <c r="P100" s="7">
        <f>COUNTIF('Création Personnage'!$B$11,'Calculs bonus malus'!$A$100)*'Calculs bonus malus'!O100</f>
        <v>0</v>
      </c>
      <c r="R100" s="7">
        <f>COUNTIF('Création Personnage'!$B$11,'Calculs bonus malus'!$A$100)*'Calculs bonus malus'!Q100</f>
        <v>0</v>
      </c>
      <c r="T100" s="7">
        <f>COUNTIF('Création Personnage'!$B$11,'Calculs bonus malus'!$A$100)*'Calculs bonus malus'!S100</f>
        <v>0</v>
      </c>
      <c r="V100" s="7">
        <f>COUNTIF('Création Personnage'!$B$11,'Calculs bonus malus'!$A$100)*'Calculs bonus malus'!U100</f>
        <v>0</v>
      </c>
      <c r="X100" s="7">
        <f>COUNTIF('Création Personnage'!$B$11,'Calculs bonus malus'!$A$100)*'Calculs bonus malus'!W100</f>
        <v>0</v>
      </c>
      <c r="Z100" s="7">
        <f>COUNTIF('Création Personnage'!$B$11,'Calculs bonus malus'!$A$100)*'Calculs bonus malus'!Y100</f>
        <v>0</v>
      </c>
      <c r="AB100" s="7">
        <f>COUNTIF('Création Personnage'!$B$11,'Calculs bonus malus'!$A$100)*'Calculs bonus malus'!AA100</f>
        <v>0</v>
      </c>
      <c r="AD100" s="7">
        <f>COUNTIF('Création Personnage'!$B$11,'Calculs bonus malus'!$A$100)*'Calculs bonus malus'!AC100</f>
        <v>0</v>
      </c>
      <c r="AF100" s="7">
        <f>COUNTIF('Création Personnage'!$B$11,'Calculs bonus malus'!$A$100)*'Calculs bonus malus'!AE100</f>
        <v>0</v>
      </c>
      <c r="AH100" s="7">
        <f>COUNTIF('Création Personnage'!$B$11,'Calculs bonus malus'!$A$100)*'Calculs bonus malus'!AG100</f>
        <v>0</v>
      </c>
      <c r="AJ100" s="7">
        <f>COUNTIF('Création Personnage'!$B$11,'Calculs bonus malus'!$A$100)*'Calculs bonus malus'!AI100</f>
        <v>0</v>
      </c>
      <c r="AL100" s="7">
        <f>COUNTIF('Création Personnage'!$B$11,'Calculs bonus malus'!$A$100)*'Calculs bonus malus'!AK100</f>
        <v>0</v>
      </c>
      <c r="AN100" s="7">
        <f>COUNTIF('Création Personnage'!$B$11,'Calculs bonus malus'!$A$100)*'Calculs bonus malus'!AM100</f>
        <v>0</v>
      </c>
      <c r="AP100" s="7">
        <f>COUNTIF('Création Personnage'!$B$11,'Calculs bonus malus'!$A$100)*'Calculs bonus malus'!AO100</f>
        <v>0</v>
      </c>
      <c r="AR100" s="7">
        <f>COUNTIF('Création Personnage'!$B$11,'Calculs bonus malus'!$A$100)*'Calculs bonus malus'!AQ100</f>
        <v>0</v>
      </c>
      <c r="AT100" s="7">
        <f>COUNTIF('Création Personnage'!$B$11,'Calculs bonus malus'!$A$100)*'Calculs bonus malus'!AS100</f>
        <v>0</v>
      </c>
      <c r="AV100" s="7">
        <f>COUNTIF('Création Personnage'!$B$11,'Calculs bonus malus'!$A$100)*'Calculs bonus malus'!AU100</f>
        <v>0</v>
      </c>
      <c r="AX100" s="7">
        <f>COUNTIF('Création Personnage'!$B$11,'Calculs bonus malus'!$A$100)*'Calculs bonus malus'!AW100</f>
        <v>0</v>
      </c>
      <c r="AZ100" s="7">
        <f>COUNTIF('Création Personnage'!$B$11,'Calculs bonus malus'!$A$100)*'Calculs bonus malus'!AY100</f>
        <v>0</v>
      </c>
      <c r="BB100" s="7">
        <f>COUNTIF('Création Personnage'!$B$11,'Calculs bonus malus'!$A$100)*'Calculs bonus malus'!BA100</f>
        <v>0</v>
      </c>
      <c r="BD100" s="7">
        <f>COUNTIF('Création Personnage'!$B$11,'Calculs bonus malus'!$A$100)*'Calculs bonus malus'!BC100</f>
        <v>0</v>
      </c>
      <c r="BF100" s="7">
        <f>COUNTIF('Création Personnage'!$B$11,'Calculs bonus malus'!$A$100)*'Calculs bonus malus'!BE100</f>
        <v>0</v>
      </c>
      <c r="BH100" s="7">
        <f>COUNTIF('Création Personnage'!$B$11,'Calculs bonus malus'!$A$100)*'Calculs bonus malus'!BG100</f>
        <v>0</v>
      </c>
      <c r="BJ100" s="7">
        <f>COUNTIF('Création Personnage'!$B$11,'Calculs bonus malus'!$A$100)*'Calculs bonus malus'!BI100</f>
        <v>0</v>
      </c>
      <c r="BL100" s="7">
        <f>COUNTIF('Création Personnage'!$B$11,'Calculs bonus malus'!$A$100)*'Calculs bonus malus'!BK100</f>
        <v>0</v>
      </c>
      <c r="BN100" s="7">
        <f>COUNTIF('Création Personnage'!$B$11,'Calculs bonus malus'!$A$100)*'Calculs bonus malus'!BM100</f>
        <v>0</v>
      </c>
      <c r="BP100" s="7">
        <f>COUNTIF('Création Personnage'!$B$11,'Calculs bonus malus'!$A$100)*'Calculs bonus malus'!BO100</f>
        <v>0</v>
      </c>
      <c r="BR100" s="7">
        <f>COUNTIF('Création Personnage'!$B$11,'Calculs bonus malus'!$A$100)*'Calculs bonus malus'!BQ100</f>
        <v>0</v>
      </c>
      <c r="BT100" s="7">
        <f>COUNTIF('Création Personnage'!$B$11,'Calculs bonus malus'!$A$100)*'Calculs bonus malus'!BS100</f>
        <v>0</v>
      </c>
      <c r="BV100" s="7">
        <f>COUNTIF('Création Personnage'!$B$11,'Calculs bonus malus'!$A$100)*'Calculs bonus malus'!BU100</f>
        <v>0</v>
      </c>
      <c r="BX100" s="7">
        <f>COUNTIF('Création Personnage'!$B$11,'Calculs bonus malus'!$A$100)*'Calculs bonus malus'!BW100</f>
        <v>0</v>
      </c>
      <c r="BZ100" s="7">
        <f>COUNTIF('Création Personnage'!$B$11,'Calculs bonus malus'!$A$100)*'Calculs bonus malus'!BY100</f>
        <v>0</v>
      </c>
      <c r="CB100" s="7">
        <f>COUNTIF('Création Personnage'!$B$11,'Calculs bonus malus'!$A$100)*'Calculs bonus malus'!CA100</f>
        <v>0</v>
      </c>
      <c r="CD100" s="7">
        <f>COUNTIF('Création Personnage'!$B$11,'Calculs bonus malus'!$A$100)*'Calculs bonus malus'!CC100</f>
        <v>0</v>
      </c>
      <c r="CF100" s="7">
        <f>COUNTIF('Création Personnage'!$B$11,'Calculs bonus malus'!$A$100)*'Calculs bonus malus'!CE100</f>
        <v>0</v>
      </c>
      <c r="CH100" s="7">
        <f>COUNTIF('Création Personnage'!$B$11,'Calculs bonus malus'!$A$100)*'Calculs bonus malus'!CG100</f>
        <v>0</v>
      </c>
      <c r="CI100">
        <v>1</v>
      </c>
      <c r="CJ100" s="7">
        <f>COUNTIF('Création Personnage'!$B$11,'Calculs bonus malus'!$A$100)*'Calculs bonus malus'!CI100</f>
        <v>0</v>
      </c>
      <c r="CL100" s="7">
        <f>COUNTIF('Création Personnage'!$B$11,'Calculs bonus malus'!$A$100)*'Calculs bonus malus'!CK100</f>
        <v>0</v>
      </c>
      <c r="CN100" s="7">
        <f>COUNTIF('Création Personnage'!$B$11,'Calculs bonus malus'!$A$100)*'Calculs bonus malus'!CM100</f>
        <v>0</v>
      </c>
      <c r="CP100" s="7">
        <f>COUNTIF('Création Personnage'!$B$11,'Calculs bonus malus'!$A$100)*'Calculs bonus malus'!CO100</f>
        <v>0</v>
      </c>
      <c r="CR100" s="7">
        <f>COUNTIF('Création Personnage'!$B$11,'Calculs bonus malus'!$A$100)*'Calculs bonus malus'!CQ100</f>
        <v>0</v>
      </c>
      <c r="CT100" s="7">
        <f>COUNTIF('Création Personnage'!$B$11,'Calculs bonus malus'!$A$100)*'Calculs bonus malus'!CS100</f>
        <v>0</v>
      </c>
      <c r="CV100" s="7">
        <f>COUNTIF('Création Personnage'!$B$11,'Calculs bonus malus'!$A$100)*'Calculs bonus malus'!CU100</f>
        <v>0</v>
      </c>
      <c r="CX100" s="7">
        <f>COUNTIF('Création Personnage'!$B$11,'Calculs bonus malus'!$A$100)*'Calculs bonus malus'!CW100</f>
        <v>0</v>
      </c>
      <c r="CZ100" s="7">
        <f>COUNTIF('Création Personnage'!$B$11,'Calculs bonus malus'!$A$100)*'Calculs bonus malus'!CY100</f>
        <v>0</v>
      </c>
      <c r="DB100" s="7">
        <f>COUNTIF('Création Personnage'!$B$11,'Calculs bonus malus'!$A$100)*'Calculs bonus malus'!DA100</f>
        <v>0</v>
      </c>
      <c r="DD100" s="7">
        <f>COUNTIF('Création Personnage'!$B$11,'Calculs bonus malus'!$A$100)*'Calculs bonus malus'!DC100</f>
        <v>0</v>
      </c>
      <c r="DF100" s="7">
        <f>COUNTIF('Création Personnage'!$B$11,'Calculs bonus malus'!$A$100)*'Calculs bonus malus'!DE100</f>
        <v>0</v>
      </c>
      <c r="DH100" s="7">
        <f>COUNTIF('Création Personnage'!$B$11,'Calculs bonus malus'!$A$100)*'Calculs bonus malus'!DG100</f>
        <v>0</v>
      </c>
      <c r="DJ100" s="7">
        <f>COUNTIF('Création Personnage'!$B$11,'Calculs bonus malus'!$A$100)*'Calculs bonus malus'!DI100</f>
        <v>0</v>
      </c>
    </row>
    <row r="101" spans="1:114" x14ac:dyDescent="0.2">
      <c r="A101" s="257"/>
      <c r="B101" t="s">
        <v>174</v>
      </c>
      <c r="D101" s="7">
        <f>COUNTIF('Création Personnage'!$B$11,'Calculs bonus malus'!$A$100)*'Calculs bonus malus'!C101</f>
        <v>0</v>
      </c>
      <c r="F101" s="7">
        <f>COUNTIF('Création Personnage'!$B$11,'Calculs bonus malus'!$A$100)*'Calculs bonus malus'!E101</f>
        <v>0</v>
      </c>
      <c r="H101" s="7">
        <f>COUNTIF('Création Personnage'!$B$11,'Calculs bonus malus'!$A$100)*'Calculs bonus malus'!G101</f>
        <v>0</v>
      </c>
      <c r="J101" s="7">
        <f>COUNTIF('Création Personnage'!$B$11,'Calculs bonus malus'!$A$100)*'Calculs bonus malus'!I101</f>
        <v>0</v>
      </c>
      <c r="L101" s="7">
        <f>COUNTIF('Création Personnage'!$B$11,'Calculs bonus malus'!$A$100)*'Calculs bonus malus'!K101</f>
        <v>0</v>
      </c>
      <c r="N101" s="7">
        <f>COUNTIF('Création Personnage'!$B$11,'Calculs bonus malus'!$A$100)*'Calculs bonus malus'!M101</f>
        <v>0</v>
      </c>
      <c r="P101" s="7">
        <f>COUNTIF('Création Personnage'!$B$11,'Calculs bonus malus'!$A$100)*'Calculs bonus malus'!O101</f>
        <v>0</v>
      </c>
      <c r="R101" s="7">
        <f>COUNTIF('Création Personnage'!$B$11,'Calculs bonus malus'!$A$100)*'Calculs bonus malus'!Q101</f>
        <v>0</v>
      </c>
      <c r="T101" s="7">
        <f>COUNTIF('Création Personnage'!$B$11,'Calculs bonus malus'!$A$100)*'Calculs bonus malus'!S101</f>
        <v>0</v>
      </c>
      <c r="V101" s="7">
        <f>COUNTIF('Création Personnage'!$B$11,'Calculs bonus malus'!$A$100)*'Calculs bonus malus'!U101</f>
        <v>0</v>
      </c>
      <c r="X101" s="7">
        <f>COUNTIF('Création Personnage'!$B$11,'Calculs bonus malus'!$A$100)*'Calculs bonus malus'!W101</f>
        <v>0</v>
      </c>
      <c r="Z101" s="7">
        <f>COUNTIF('Création Personnage'!$B$11,'Calculs bonus malus'!$A$100)*'Calculs bonus malus'!Y101</f>
        <v>0</v>
      </c>
      <c r="AB101" s="7">
        <f>COUNTIF('Création Personnage'!$B$11,'Calculs bonus malus'!$A$100)*'Calculs bonus malus'!AA101</f>
        <v>0</v>
      </c>
      <c r="AD101" s="7">
        <f>COUNTIF('Création Personnage'!$B$11,'Calculs bonus malus'!$A$100)*'Calculs bonus malus'!AC101</f>
        <v>0</v>
      </c>
      <c r="AF101" s="7">
        <f>COUNTIF('Création Personnage'!$B$11,'Calculs bonus malus'!$A$100)*'Calculs bonus malus'!AE101</f>
        <v>0</v>
      </c>
      <c r="AH101" s="7">
        <f>COUNTIF('Création Personnage'!$B$11,'Calculs bonus malus'!$A$100)*'Calculs bonus malus'!AG101</f>
        <v>0</v>
      </c>
      <c r="AJ101" s="7">
        <f>COUNTIF('Création Personnage'!$B$11,'Calculs bonus malus'!$A$100)*'Calculs bonus malus'!AI101</f>
        <v>0</v>
      </c>
      <c r="AL101" s="7">
        <f>COUNTIF('Création Personnage'!$B$11,'Calculs bonus malus'!$A$100)*'Calculs bonus malus'!AK101</f>
        <v>0</v>
      </c>
      <c r="AN101" s="7">
        <f>COUNTIF('Création Personnage'!$B$11,'Calculs bonus malus'!$A$100)*'Calculs bonus malus'!AM101</f>
        <v>0</v>
      </c>
      <c r="AP101" s="7">
        <f>COUNTIF('Création Personnage'!$B$11,'Calculs bonus malus'!$A$100)*'Calculs bonus malus'!AO101</f>
        <v>0</v>
      </c>
      <c r="AR101" s="7">
        <f>COUNTIF('Création Personnage'!$B$11,'Calculs bonus malus'!$A$100)*'Calculs bonus malus'!AQ101</f>
        <v>0</v>
      </c>
      <c r="AT101" s="7">
        <f>COUNTIF('Création Personnage'!$B$11,'Calculs bonus malus'!$A$100)*'Calculs bonus malus'!AS101</f>
        <v>0</v>
      </c>
      <c r="AV101" s="7">
        <f>COUNTIF('Création Personnage'!$B$11,'Calculs bonus malus'!$A$100)*'Calculs bonus malus'!AU101</f>
        <v>0</v>
      </c>
      <c r="AX101" s="7">
        <f>COUNTIF('Création Personnage'!$B$11,'Calculs bonus malus'!$A$100)*'Calculs bonus malus'!AW101</f>
        <v>0</v>
      </c>
      <c r="AZ101" s="7">
        <f>COUNTIF('Création Personnage'!$B$11,'Calculs bonus malus'!$A$100)*'Calculs bonus malus'!AY101</f>
        <v>0</v>
      </c>
      <c r="BB101" s="7">
        <f>COUNTIF('Création Personnage'!$B$11,'Calculs bonus malus'!$A$100)*'Calculs bonus malus'!BA101</f>
        <v>0</v>
      </c>
      <c r="BD101" s="7">
        <f>COUNTIF('Création Personnage'!$B$11,'Calculs bonus malus'!$A$100)*'Calculs bonus malus'!BC101</f>
        <v>0</v>
      </c>
      <c r="BF101" s="7">
        <f>COUNTIF('Création Personnage'!$B$11,'Calculs bonus malus'!$A$100)*'Calculs bonus malus'!BE101</f>
        <v>0</v>
      </c>
      <c r="BH101" s="7">
        <f>COUNTIF('Création Personnage'!$B$11,'Calculs bonus malus'!$A$100)*'Calculs bonus malus'!BG101</f>
        <v>0</v>
      </c>
      <c r="BJ101" s="7">
        <f>COUNTIF('Création Personnage'!$B$11,'Calculs bonus malus'!$A$100)*'Calculs bonus malus'!BI101</f>
        <v>0</v>
      </c>
      <c r="BL101" s="7">
        <f>COUNTIF('Création Personnage'!$B$11,'Calculs bonus malus'!$A$100)*'Calculs bonus malus'!BK101</f>
        <v>0</v>
      </c>
      <c r="BN101" s="7">
        <f>COUNTIF('Création Personnage'!$B$11,'Calculs bonus malus'!$A$100)*'Calculs bonus malus'!BM101</f>
        <v>0</v>
      </c>
      <c r="BP101" s="7">
        <f>COUNTIF('Création Personnage'!$B$11,'Calculs bonus malus'!$A$100)*'Calculs bonus malus'!BO101</f>
        <v>0</v>
      </c>
      <c r="BR101" s="7">
        <f>COUNTIF('Création Personnage'!$B$11,'Calculs bonus malus'!$A$100)*'Calculs bonus malus'!BQ101</f>
        <v>0</v>
      </c>
      <c r="BT101" s="7">
        <f>COUNTIF('Création Personnage'!$B$11,'Calculs bonus malus'!$A$100)*'Calculs bonus malus'!BS101</f>
        <v>0</v>
      </c>
      <c r="BV101" s="7">
        <f>COUNTIF('Création Personnage'!$B$11,'Calculs bonus malus'!$A$100)*'Calculs bonus malus'!BU101</f>
        <v>0</v>
      </c>
      <c r="BX101" s="7">
        <f>COUNTIF('Création Personnage'!$B$11,'Calculs bonus malus'!$A$100)*'Calculs bonus malus'!BW101</f>
        <v>0</v>
      </c>
      <c r="BZ101" s="7">
        <f>COUNTIF('Création Personnage'!$B$11,'Calculs bonus malus'!$A$100)*'Calculs bonus malus'!BY101</f>
        <v>0</v>
      </c>
      <c r="CB101" s="7">
        <f>COUNTIF('Création Personnage'!$B$11,'Calculs bonus malus'!$A$100)*'Calculs bonus malus'!CA101</f>
        <v>0</v>
      </c>
      <c r="CD101" s="7">
        <f>COUNTIF('Création Personnage'!$B$11,'Calculs bonus malus'!$A$100)*'Calculs bonus malus'!CC101</f>
        <v>0</v>
      </c>
      <c r="CF101" s="7">
        <f>COUNTIF('Création Personnage'!$B$11,'Calculs bonus malus'!$A$100)*'Calculs bonus malus'!CE101</f>
        <v>0</v>
      </c>
      <c r="CH101" s="7">
        <f>COUNTIF('Création Personnage'!$B$11,'Calculs bonus malus'!$A$100)*'Calculs bonus malus'!CG101</f>
        <v>0</v>
      </c>
      <c r="CJ101" s="7">
        <f>COUNTIF('Création Personnage'!$B$11,'Calculs bonus malus'!$A$100)*'Calculs bonus malus'!CI101</f>
        <v>0</v>
      </c>
      <c r="CL101" s="7">
        <f>COUNTIF('Création Personnage'!$B$11,'Calculs bonus malus'!$A$100)*'Calculs bonus malus'!CK101</f>
        <v>0</v>
      </c>
      <c r="CN101" s="7">
        <f>COUNTIF('Création Personnage'!$B$11,'Calculs bonus malus'!$A$100)*'Calculs bonus malus'!CM101</f>
        <v>0</v>
      </c>
      <c r="CP101" s="7">
        <f>COUNTIF('Création Personnage'!$B$11,'Calculs bonus malus'!$A$100)*'Calculs bonus malus'!CO101</f>
        <v>0</v>
      </c>
      <c r="CR101" s="7">
        <f>COUNTIF('Création Personnage'!$B$11,'Calculs bonus malus'!$A$100)*'Calculs bonus malus'!CQ101</f>
        <v>0</v>
      </c>
      <c r="CT101" s="7">
        <f>COUNTIF('Création Personnage'!$B$11,'Calculs bonus malus'!$A$100)*'Calculs bonus malus'!CS101</f>
        <v>0</v>
      </c>
      <c r="CV101" s="7">
        <f>COUNTIF('Création Personnage'!$B$11,'Calculs bonus malus'!$A$100)*'Calculs bonus malus'!CU101</f>
        <v>0</v>
      </c>
      <c r="CW101">
        <v>1</v>
      </c>
      <c r="CX101" s="7">
        <f>COUNTIF('Création Personnage'!$B$11,'Calculs bonus malus'!$A$100)*'Calculs bonus malus'!CW101</f>
        <v>0</v>
      </c>
      <c r="CZ101" s="7">
        <f>COUNTIF('Création Personnage'!$B$11,'Calculs bonus malus'!$A$100)*'Calculs bonus malus'!CY101</f>
        <v>0</v>
      </c>
      <c r="DB101" s="7">
        <f>COUNTIF('Création Personnage'!$B$11,'Calculs bonus malus'!$A$100)*'Calculs bonus malus'!DA101</f>
        <v>0</v>
      </c>
      <c r="DD101" s="7">
        <f>COUNTIF('Création Personnage'!$B$11,'Calculs bonus malus'!$A$100)*'Calculs bonus malus'!DC101</f>
        <v>0</v>
      </c>
      <c r="DF101" s="7">
        <f>COUNTIF('Création Personnage'!$B$11,'Calculs bonus malus'!$A$100)*'Calculs bonus malus'!DE101</f>
        <v>0</v>
      </c>
      <c r="DH101" s="7">
        <f>COUNTIF('Création Personnage'!$B$11,'Calculs bonus malus'!$A$100)*'Calculs bonus malus'!DG101</f>
        <v>0</v>
      </c>
      <c r="DJ101" s="7">
        <f>COUNTIF('Création Personnage'!$B$11,'Calculs bonus malus'!$A$100)*'Calculs bonus malus'!DI101</f>
        <v>0</v>
      </c>
    </row>
    <row r="102" spans="1:114" x14ac:dyDescent="0.2">
      <c r="A102" s="257"/>
      <c r="B102" t="s">
        <v>542</v>
      </c>
      <c r="D102" s="7">
        <f>COUNTIF('Création Personnage'!$B$11,'Calculs bonus malus'!$A$100)*'Calculs bonus malus'!C102</f>
        <v>0</v>
      </c>
      <c r="F102" s="7">
        <f>COUNTIF('Création Personnage'!$B$11,'Calculs bonus malus'!$A$100)*'Calculs bonus malus'!E102</f>
        <v>0</v>
      </c>
      <c r="H102" s="7">
        <f>COUNTIF('Création Personnage'!$B$11,'Calculs bonus malus'!$A$100)*'Calculs bonus malus'!G102</f>
        <v>0</v>
      </c>
      <c r="J102" s="7">
        <f>COUNTIF('Création Personnage'!$B$11,'Calculs bonus malus'!$A$100)*'Calculs bonus malus'!I102</f>
        <v>0</v>
      </c>
      <c r="L102" s="7">
        <f>COUNTIF('Création Personnage'!$B$11,'Calculs bonus malus'!$A$100)*'Calculs bonus malus'!K102</f>
        <v>0</v>
      </c>
      <c r="N102" s="7">
        <f>COUNTIF('Création Personnage'!$B$11,'Calculs bonus malus'!$A$100)*'Calculs bonus malus'!M102</f>
        <v>0</v>
      </c>
      <c r="P102" s="7">
        <f>COUNTIF('Création Personnage'!$B$11,'Calculs bonus malus'!$A$100)*'Calculs bonus malus'!O102</f>
        <v>0</v>
      </c>
      <c r="R102" s="7">
        <f>COUNTIF('Création Personnage'!$B$11,'Calculs bonus malus'!$A$100)*'Calculs bonus malus'!Q102</f>
        <v>0</v>
      </c>
      <c r="T102" s="7">
        <f>COUNTIF('Création Personnage'!$B$11,'Calculs bonus malus'!$A$100)*'Calculs bonus malus'!S102</f>
        <v>0</v>
      </c>
      <c r="V102" s="7">
        <f>COUNTIF('Création Personnage'!$B$11,'Calculs bonus malus'!$A$100)*'Calculs bonus malus'!U102</f>
        <v>0</v>
      </c>
      <c r="X102" s="7">
        <f>COUNTIF('Création Personnage'!$B$11,'Calculs bonus malus'!$A$100)*'Calculs bonus malus'!W102</f>
        <v>0</v>
      </c>
      <c r="Z102" s="7">
        <f>COUNTIF('Création Personnage'!$B$11,'Calculs bonus malus'!$A$100)*'Calculs bonus malus'!Y102</f>
        <v>0</v>
      </c>
      <c r="AB102" s="7">
        <f>COUNTIF('Création Personnage'!$B$11,'Calculs bonus malus'!$A$100)*'Calculs bonus malus'!AA102</f>
        <v>0</v>
      </c>
      <c r="AD102" s="7">
        <f>COUNTIF('Création Personnage'!$B$11,'Calculs bonus malus'!$A$100)*'Calculs bonus malus'!AC102</f>
        <v>0</v>
      </c>
      <c r="AF102" s="7">
        <f>COUNTIF('Création Personnage'!$B$11,'Calculs bonus malus'!$A$100)*'Calculs bonus malus'!AE102</f>
        <v>0</v>
      </c>
      <c r="AG102">
        <v>1</v>
      </c>
      <c r="AH102" s="7">
        <f>COUNTIF('Création Personnage'!$B$11,'Calculs bonus malus'!$A$100)*'Calculs bonus malus'!AG102</f>
        <v>0</v>
      </c>
      <c r="AJ102" s="7">
        <f>COUNTIF('Création Personnage'!$B$11,'Calculs bonus malus'!$A$100)*'Calculs bonus malus'!AI102</f>
        <v>0</v>
      </c>
      <c r="AL102" s="7">
        <f>COUNTIF('Création Personnage'!$B$11,'Calculs bonus malus'!$A$100)*'Calculs bonus malus'!AK102</f>
        <v>0</v>
      </c>
      <c r="AN102" s="7">
        <f>COUNTIF('Création Personnage'!$B$11,'Calculs bonus malus'!$A$100)*'Calculs bonus malus'!AM102</f>
        <v>0</v>
      </c>
      <c r="AP102" s="7">
        <f>COUNTIF('Création Personnage'!$B$11,'Calculs bonus malus'!$A$100)*'Calculs bonus malus'!AO102</f>
        <v>0</v>
      </c>
      <c r="AR102" s="7">
        <f>COUNTIF('Création Personnage'!$B$11,'Calculs bonus malus'!$A$100)*'Calculs bonus malus'!AQ102</f>
        <v>0</v>
      </c>
      <c r="AT102" s="7">
        <f>COUNTIF('Création Personnage'!$B$11,'Calculs bonus malus'!$A$100)*'Calculs bonus malus'!AS102</f>
        <v>0</v>
      </c>
      <c r="AV102" s="7">
        <f>COUNTIF('Création Personnage'!$B$11,'Calculs bonus malus'!$A$100)*'Calculs bonus malus'!AU102</f>
        <v>0</v>
      </c>
      <c r="AX102" s="7">
        <f>COUNTIF('Création Personnage'!$B$11,'Calculs bonus malus'!$A$100)*'Calculs bonus malus'!AW102</f>
        <v>0</v>
      </c>
      <c r="AZ102" s="7">
        <f>COUNTIF('Création Personnage'!$B$11,'Calculs bonus malus'!$A$100)*'Calculs bonus malus'!AY102</f>
        <v>0</v>
      </c>
      <c r="BB102" s="7">
        <f>COUNTIF('Création Personnage'!$B$11,'Calculs bonus malus'!$A$100)*'Calculs bonus malus'!BA102</f>
        <v>0</v>
      </c>
      <c r="BD102" s="7">
        <f>COUNTIF('Création Personnage'!$B$11,'Calculs bonus malus'!$A$100)*'Calculs bonus malus'!BC102</f>
        <v>0</v>
      </c>
      <c r="BF102" s="7">
        <f>COUNTIF('Création Personnage'!$B$11,'Calculs bonus malus'!$A$100)*'Calculs bonus malus'!BE102</f>
        <v>0</v>
      </c>
      <c r="BH102" s="7">
        <f>COUNTIF('Création Personnage'!$B$11,'Calculs bonus malus'!$A$100)*'Calculs bonus malus'!BG102</f>
        <v>0</v>
      </c>
      <c r="BJ102" s="7">
        <f>COUNTIF('Création Personnage'!$B$11,'Calculs bonus malus'!$A$100)*'Calculs bonus malus'!BI102</f>
        <v>0</v>
      </c>
      <c r="BL102" s="7">
        <f>COUNTIF('Création Personnage'!$B$11,'Calculs bonus malus'!$A$100)*'Calculs bonus malus'!BK102</f>
        <v>0</v>
      </c>
      <c r="BN102" s="7">
        <f>COUNTIF('Création Personnage'!$B$11,'Calculs bonus malus'!$A$100)*'Calculs bonus malus'!BM102</f>
        <v>0</v>
      </c>
      <c r="BP102" s="7">
        <f>COUNTIF('Création Personnage'!$B$11,'Calculs bonus malus'!$A$100)*'Calculs bonus malus'!BO102</f>
        <v>0</v>
      </c>
      <c r="BR102" s="7">
        <f>COUNTIF('Création Personnage'!$B$11,'Calculs bonus malus'!$A$100)*'Calculs bonus malus'!BQ102</f>
        <v>0</v>
      </c>
      <c r="BT102" s="7">
        <f>COUNTIF('Création Personnage'!$B$11,'Calculs bonus malus'!$A$100)*'Calculs bonus malus'!BS102</f>
        <v>0</v>
      </c>
      <c r="BV102" s="7">
        <f>COUNTIF('Création Personnage'!$B$11,'Calculs bonus malus'!$A$100)*'Calculs bonus malus'!BU102</f>
        <v>0</v>
      </c>
      <c r="BX102" s="7">
        <f>COUNTIF('Création Personnage'!$B$11,'Calculs bonus malus'!$A$100)*'Calculs bonus malus'!BW102</f>
        <v>0</v>
      </c>
      <c r="BZ102" s="7">
        <f>COUNTIF('Création Personnage'!$B$11,'Calculs bonus malus'!$A$100)*'Calculs bonus malus'!BY102</f>
        <v>0</v>
      </c>
      <c r="CB102" s="7">
        <f>COUNTIF('Création Personnage'!$B$11,'Calculs bonus malus'!$A$100)*'Calculs bonus malus'!CA102</f>
        <v>0</v>
      </c>
      <c r="CD102" s="7">
        <f>COUNTIF('Création Personnage'!$B$11,'Calculs bonus malus'!$A$100)*'Calculs bonus malus'!CC102</f>
        <v>0</v>
      </c>
      <c r="CF102" s="7">
        <f>COUNTIF('Création Personnage'!$B$11,'Calculs bonus malus'!$A$100)*'Calculs bonus malus'!CE102</f>
        <v>0</v>
      </c>
      <c r="CH102" s="7">
        <f>COUNTIF('Création Personnage'!$B$11,'Calculs bonus malus'!$A$100)*'Calculs bonus malus'!CG102</f>
        <v>0</v>
      </c>
      <c r="CJ102" s="7">
        <f>COUNTIF('Création Personnage'!$B$11,'Calculs bonus malus'!$A$100)*'Calculs bonus malus'!CI102</f>
        <v>0</v>
      </c>
      <c r="CL102" s="7">
        <f>COUNTIF('Création Personnage'!$B$11,'Calculs bonus malus'!$A$100)*'Calculs bonus malus'!CK102</f>
        <v>0</v>
      </c>
      <c r="CN102" s="7">
        <f>COUNTIF('Création Personnage'!$B$11,'Calculs bonus malus'!$A$100)*'Calculs bonus malus'!CM102</f>
        <v>0</v>
      </c>
      <c r="CP102" s="7">
        <f>COUNTIF('Création Personnage'!$B$11,'Calculs bonus malus'!$A$100)*'Calculs bonus malus'!CO102</f>
        <v>0</v>
      </c>
      <c r="CR102" s="7">
        <f>COUNTIF('Création Personnage'!$B$11,'Calculs bonus malus'!$A$100)*'Calculs bonus malus'!CQ102</f>
        <v>0</v>
      </c>
      <c r="CT102" s="7">
        <f>COUNTIF('Création Personnage'!$B$11,'Calculs bonus malus'!$A$100)*'Calculs bonus malus'!CS102</f>
        <v>0</v>
      </c>
      <c r="CV102" s="7">
        <f>COUNTIF('Création Personnage'!$B$11,'Calculs bonus malus'!$A$100)*'Calculs bonus malus'!CU102</f>
        <v>0</v>
      </c>
      <c r="CX102" s="7">
        <f>COUNTIF('Création Personnage'!$B$11,'Calculs bonus malus'!$A$100)*'Calculs bonus malus'!CW102</f>
        <v>0</v>
      </c>
      <c r="CZ102" s="7">
        <f>COUNTIF('Création Personnage'!$B$11,'Calculs bonus malus'!$A$100)*'Calculs bonus malus'!CY102</f>
        <v>0</v>
      </c>
      <c r="DB102" s="7">
        <f>COUNTIF('Création Personnage'!$B$11,'Calculs bonus malus'!$A$100)*'Calculs bonus malus'!DA102</f>
        <v>0</v>
      </c>
      <c r="DD102" s="7">
        <f>COUNTIF('Création Personnage'!$B$11,'Calculs bonus malus'!$A$100)*'Calculs bonus malus'!DC102</f>
        <v>0</v>
      </c>
      <c r="DF102" s="7">
        <f>COUNTIF('Création Personnage'!$B$11,'Calculs bonus malus'!$A$100)*'Calculs bonus malus'!DE102</f>
        <v>0</v>
      </c>
      <c r="DH102" s="7">
        <f>COUNTIF('Création Personnage'!$B$11,'Calculs bonus malus'!$A$100)*'Calculs bonus malus'!DG102</f>
        <v>0</v>
      </c>
      <c r="DJ102" s="7">
        <f>COUNTIF('Création Personnage'!$B$11,'Calculs bonus malus'!$A$100)*'Calculs bonus malus'!DI102</f>
        <v>0</v>
      </c>
    </row>
    <row r="103" spans="1:114" x14ac:dyDescent="0.2">
      <c r="A103" s="257"/>
      <c r="B103" t="s">
        <v>158</v>
      </c>
      <c r="D103" s="7">
        <f>COUNTIF('Création Personnage'!$B$11,'Calculs bonus malus'!$A$100)*'Calculs bonus malus'!C103</f>
        <v>0</v>
      </c>
      <c r="F103" s="7">
        <f>COUNTIF('Création Personnage'!$B$11,'Calculs bonus malus'!$A$100)*'Calculs bonus malus'!E103</f>
        <v>0</v>
      </c>
      <c r="H103" s="7">
        <f>COUNTIF('Création Personnage'!$B$11,'Calculs bonus malus'!$A$100)*'Calculs bonus malus'!G103</f>
        <v>0</v>
      </c>
      <c r="J103" s="7">
        <f>COUNTIF('Création Personnage'!$B$11,'Calculs bonus malus'!$A$100)*'Calculs bonus malus'!I103</f>
        <v>0</v>
      </c>
      <c r="L103" s="7">
        <f>COUNTIF('Création Personnage'!$B$11,'Calculs bonus malus'!$A$100)*'Calculs bonus malus'!K103</f>
        <v>0</v>
      </c>
      <c r="N103" s="7">
        <f>COUNTIF('Création Personnage'!$B$11,'Calculs bonus malus'!$A$100)*'Calculs bonus malus'!M103</f>
        <v>0</v>
      </c>
      <c r="P103" s="7">
        <f>COUNTIF('Création Personnage'!$B$11,'Calculs bonus malus'!$A$100)*'Calculs bonus malus'!O103</f>
        <v>0</v>
      </c>
      <c r="R103" s="7">
        <f>COUNTIF('Création Personnage'!$B$11,'Calculs bonus malus'!$A$100)*'Calculs bonus malus'!Q103</f>
        <v>0</v>
      </c>
      <c r="T103" s="7">
        <f>COUNTIF('Création Personnage'!$B$11,'Calculs bonus malus'!$A$100)*'Calculs bonus malus'!S103</f>
        <v>0</v>
      </c>
      <c r="V103" s="7">
        <f>COUNTIF('Création Personnage'!$B$11,'Calculs bonus malus'!$A$100)*'Calculs bonus malus'!U103</f>
        <v>0</v>
      </c>
      <c r="X103" s="7">
        <f>COUNTIF('Création Personnage'!$B$11,'Calculs bonus malus'!$A$100)*'Calculs bonus malus'!W103</f>
        <v>0</v>
      </c>
      <c r="Z103" s="7">
        <f>COUNTIF('Création Personnage'!$B$11,'Calculs bonus malus'!$A$100)*'Calculs bonus malus'!Y103</f>
        <v>0</v>
      </c>
      <c r="AB103" s="7">
        <f>COUNTIF('Création Personnage'!$B$11,'Calculs bonus malus'!$A$100)*'Calculs bonus malus'!AA103</f>
        <v>0</v>
      </c>
      <c r="AD103" s="7">
        <f>COUNTIF('Création Personnage'!$B$11,'Calculs bonus malus'!$A$100)*'Calculs bonus malus'!AC103</f>
        <v>0</v>
      </c>
      <c r="AF103" s="7">
        <f>COUNTIF('Création Personnage'!$B$11,'Calculs bonus malus'!$A$100)*'Calculs bonus malus'!AE103</f>
        <v>0</v>
      </c>
      <c r="AH103" s="7">
        <f>COUNTIF('Création Personnage'!$B$11,'Calculs bonus malus'!$A$100)*'Calculs bonus malus'!AG103</f>
        <v>0</v>
      </c>
      <c r="AJ103" s="7">
        <f>COUNTIF('Création Personnage'!$B$11,'Calculs bonus malus'!$A$100)*'Calculs bonus malus'!AI103</f>
        <v>0</v>
      </c>
      <c r="AL103" s="7">
        <f>COUNTIF('Création Personnage'!$B$11,'Calculs bonus malus'!$A$100)*'Calculs bonus malus'!AK103</f>
        <v>0</v>
      </c>
      <c r="AN103" s="7">
        <f>COUNTIF('Création Personnage'!$B$11,'Calculs bonus malus'!$A$100)*'Calculs bonus malus'!AM103</f>
        <v>0</v>
      </c>
      <c r="AP103" s="7">
        <f>COUNTIF('Création Personnage'!$B$11,'Calculs bonus malus'!$A$100)*'Calculs bonus malus'!AO103</f>
        <v>0</v>
      </c>
      <c r="AR103" s="7">
        <f>COUNTIF('Création Personnage'!$B$11,'Calculs bonus malus'!$A$100)*'Calculs bonus malus'!AQ103</f>
        <v>0</v>
      </c>
      <c r="AT103" s="7">
        <f>COUNTIF('Création Personnage'!$B$11,'Calculs bonus malus'!$A$100)*'Calculs bonus malus'!AS103</f>
        <v>0</v>
      </c>
      <c r="AV103" s="7">
        <f>COUNTIF('Création Personnage'!$B$11,'Calculs bonus malus'!$A$100)*'Calculs bonus malus'!AU103</f>
        <v>0</v>
      </c>
      <c r="AX103" s="7">
        <f>COUNTIF('Création Personnage'!$B$11,'Calculs bonus malus'!$A$100)*'Calculs bonus malus'!AW103</f>
        <v>0</v>
      </c>
      <c r="AZ103" s="7">
        <f>COUNTIF('Création Personnage'!$B$11,'Calculs bonus malus'!$A$100)*'Calculs bonus malus'!AY103</f>
        <v>0</v>
      </c>
      <c r="BB103" s="7">
        <f>COUNTIF('Création Personnage'!$B$11,'Calculs bonus malus'!$A$100)*'Calculs bonus malus'!BA103</f>
        <v>0</v>
      </c>
      <c r="BD103" s="7">
        <f>COUNTIF('Création Personnage'!$B$11,'Calculs bonus malus'!$A$100)*'Calculs bonus malus'!BC103</f>
        <v>0</v>
      </c>
      <c r="BF103" s="7">
        <f>COUNTIF('Création Personnage'!$B$11,'Calculs bonus malus'!$A$100)*'Calculs bonus malus'!BE103</f>
        <v>0</v>
      </c>
      <c r="BH103" s="7">
        <f>COUNTIF('Création Personnage'!$B$11,'Calculs bonus malus'!$A$100)*'Calculs bonus malus'!BG103</f>
        <v>0</v>
      </c>
      <c r="BJ103" s="7">
        <f>COUNTIF('Création Personnage'!$B$11,'Calculs bonus malus'!$A$100)*'Calculs bonus malus'!BI103</f>
        <v>0</v>
      </c>
      <c r="BL103" s="7">
        <f>COUNTIF('Création Personnage'!$B$11,'Calculs bonus malus'!$A$100)*'Calculs bonus malus'!BK103</f>
        <v>0</v>
      </c>
      <c r="BN103" s="7">
        <f>COUNTIF('Création Personnage'!$B$11,'Calculs bonus malus'!$A$100)*'Calculs bonus malus'!BM103</f>
        <v>0</v>
      </c>
      <c r="BP103" s="7">
        <f>COUNTIF('Création Personnage'!$B$11,'Calculs bonus malus'!$A$100)*'Calculs bonus malus'!BO103</f>
        <v>0</v>
      </c>
      <c r="BQ103">
        <v>1</v>
      </c>
      <c r="BR103" s="7">
        <f>COUNTIF('Création Personnage'!$B$11,'Calculs bonus malus'!$A$100)*'Calculs bonus malus'!BQ103</f>
        <v>0</v>
      </c>
      <c r="BT103" s="7">
        <f>COUNTIF('Création Personnage'!$B$11,'Calculs bonus malus'!$A$100)*'Calculs bonus malus'!BS103</f>
        <v>0</v>
      </c>
      <c r="BV103" s="7">
        <f>COUNTIF('Création Personnage'!$B$11,'Calculs bonus malus'!$A$100)*'Calculs bonus malus'!BU103</f>
        <v>0</v>
      </c>
      <c r="BX103" s="7">
        <f>COUNTIF('Création Personnage'!$B$11,'Calculs bonus malus'!$A$100)*'Calculs bonus malus'!BW103</f>
        <v>0</v>
      </c>
      <c r="BZ103" s="7">
        <f>COUNTIF('Création Personnage'!$B$11,'Calculs bonus malus'!$A$100)*'Calculs bonus malus'!BY103</f>
        <v>0</v>
      </c>
      <c r="CB103" s="7">
        <f>COUNTIF('Création Personnage'!$B$11,'Calculs bonus malus'!$A$100)*'Calculs bonus malus'!CA103</f>
        <v>0</v>
      </c>
      <c r="CD103" s="7">
        <f>COUNTIF('Création Personnage'!$B$11,'Calculs bonus malus'!$A$100)*'Calculs bonus malus'!CC103</f>
        <v>0</v>
      </c>
      <c r="CF103" s="7">
        <f>COUNTIF('Création Personnage'!$B$11,'Calculs bonus malus'!$A$100)*'Calculs bonus malus'!CE103</f>
        <v>0</v>
      </c>
      <c r="CH103" s="7">
        <f>COUNTIF('Création Personnage'!$B$11,'Calculs bonus malus'!$A$100)*'Calculs bonus malus'!CG103</f>
        <v>0</v>
      </c>
      <c r="CJ103" s="7">
        <f>COUNTIF('Création Personnage'!$B$11,'Calculs bonus malus'!$A$100)*'Calculs bonus malus'!CI103</f>
        <v>0</v>
      </c>
      <c r="CL103" s="7">
        <f>COUNTIF('Création Personnage'!$B$11,'Calculs bonus malus'!$A$100)*'Calculs bonus malus'!CK103</f>
        <v>0</v>
      </c>
      <c r="CN103" s="7">
        <f>COUNTIF('Création Personnage'!$B$11,'Calculs bonus malus'!$A$100)*'Calculs bonus malus'!CM103</f>
        <v>0</v>
      </c>
      <c r="CP103" s="7">
        <f>COUNTIF('Création Personnage'!$B$11,'Calculs bonus malus'!$A$100)*'Calculs bonus malus'!CO103</f>
        <v>0</v>
      </c>
      <c r="CR103" s="7">
        <f>COUNTIF('Création Personnage'!$B$11,'Calculs bonus malus'!$A$100)*'Calculs bonus malus'!CQ103</f>
        <v>0</v>
      </c>
      <c r="CT103" s="7">
        <f>COUNTIF('Création Personnage'!$B$11,'Calculs bonus malus'!$A$100)*'Calculs bonus malus'!CS103</f>
        <v>0</v>
      </c>
      <c r="CV103" s="7">
        <f>COUNTIF('Création Personnage'!$B$11,'Calculs bonus malus'!$A$100)*'Calculs bonus malus'!CU103</f>
        <v>0</v>
      </c>
      <c r="CX103" s="7">
        <f>COUNTIF('Création Personnage'!$B$11,'Calculs bonus malus'!$A$100)*'Calculs bonus malus'!CW103</f>
        <v>0</v>
      </c>
      <c r="CZ103" s="7">
        <f>COUNTIF('Création Personnage'!$B$11,'Calculs bonus malus'!$A$100)*'Calculs bonus malus'!CY103</f>
        <v>0</v>
      </c>
      <c r="DB103" s="7">
        <f>COUNTIF('Création Personnage'!$B$11,'Calculs bonus malus'!$A$100)*'Calculs bonus malus'!DA103</f>
        <v>0</v>
      </c>
      <c r="DD103" s="7">
        <f>COUNTIF('Création Personnage'!$B$11,'Calculs bonus malus'!$A$100)*'Calculs bonus malus'!DC103</f>
        <v>0</v>
      </c>
      <c r="DF103" s="7">
        <f>COUNTIF('Création Personnage'!$B$11,'Calculs bonus malus'!$A$100)*'Calculs bonus malus'!DE103</f>
        <v>0</v>
      </c>
      <c r="DH103" s="7">
        <f>COUNTIF('Création Personnage'!$B$11,'Calculs bonus malus'!$A$100)*'Calculs bonus malus'!DG103</f>
        <v>0</v>
      </c>
      <c r="DJ103" s="7">
        <f>COUNTIF('Création Personnage'!$B$11,'Calculs bonus malus'!$A$100)*'Calculs bonus malus'!DI103</f>
        <v>0</v>
      </c>
    </row>
    <row r="104" spans="1:114" x14ac:dyDescent="0.2">
      <c r="A104" s="257"/>
      <c r="B104" t="s">
        <v>160</v>
      </c>
      <c r="D104" s="7">
        <f>COUNTIF('Création Personnage'!$B$11,'Calculs bonus malus'!$A$100)*'Calculs bonus malus'!C104</f>
        <v>0</v>
      </c>
      <c r="F104" s="7">
        <f>COUNTIF('Création Personnage'!$B$11,'Calculs bonus malus'!$A$100)*'Calculs bonus malus'!E104</f>
        <v>0</v>
      </c>
      <c r="H104" s="7">
        <f>COUNTIF('Création Personnage'!$B$11,'Calculs bonus malus'!$A$100)*'Calculs bonus malus'!G104</f>
        <v>0</v>
      </c>
      <c r="J104" s="7">
        <f>COUNTIF('Création Personnage'!$B$11,'Calculs bonus malus'!$A$100)*'Calculs bonus malus'!I104</f>
        <v>0</v>
      </c>
      <c r="L104" s="7">
        <f>COUNTIF('Création Personnage'!$B$11,'Calculs bonus malus'!$A$100)*'Calculs bonus malus'!K104</f>
        <v>0</v>
      </c>
      <c r="N104" s="7">
        <f>COUNTIF('Création Personnage'!$B$11,'Calculs bonus malus'!$A$100)*'Calculs bonus malus'!M104</f>
        <v>0</v>
      </c>
      <c r="P104" s="7">
        <f>COUNTIF('Création Personnage'!$B$11,'Calculs bonus malus'!$A$100)*'Calculs bonus malus'!O104</f>
        <v>0</v>
      </c>
      <c r="R104" s="7">
        <f>COUNTIF('Création Personnage'!$B$11,'Calculs bonus malus'!$A$100)*'Calculs bonus malus'!Q104</f>
        <v>0</v>
      </c>
      <c r="T104" s="7">
        <f>COUNTIF('Création Personnage'!$B$11,'Calculs bonus malus'!$A$100)*'Calculs bonus malus'!S104</f>
        <v>0</v>
      </c>
      <c r="V104" s="7">
        <f>COUNTIF('Création Personnage'!$B$11,'Calculs bonus malus'!$A$100)*'Calculs bonus malus'!U104</f>
        <v>0</v>
      </c>
      <c r="X104" s="7">
        <f>COUNTIF('Création Personnage'!$B$11,'Calculs bonus malus'!$A$100)*'Calculs bonus malus'!W104</f>
        <v>0</v>
      </c>
      <c r="Z104" s="7">
        <f>COUNTIF('Création Personnage'!$B$11,'Calculs bonus malus'!$A$100)*'Calculs bonus malus'!Y104</f>
        <v>0</v>
      </c>
      <c r="AB104" s="7">
        <f>COUNTIF('Création Personnage'!$B$11,'Calculs bonus malus'!$A$100)*'Calculs bonus malus'!AA104</f>
        <v>0</v>
      </c>
      <c r="AD104" s="7">
        <f>COUNTIF('Création Personnage'!$B$11,'Calculs bonus malus'!$A$100)*'Calculs bonus malus'!AC104</f>
        <v>0</v>
      </c>
      <c r="AF104" s="7">
        <f>COUNTIF('Création Personnage'!$B$11,'Calculs bonus malus'!$A$100)*'Calculs bonus malus'!AE104</f>
        <v>0</v>
      </c>
      <c r="AH104" s="7">
        <f>COUNTIF('Création Personnage'!$B$11,'Calculs bonus malus'!$A$100)*'Calculs bonus malus'!AG104</f>
        <v>0</v>
      </c>
      <c r="AJ104" s="7">
        <f>COUNTIF('Création Personnage'!$B$11,'Calculs bonus malus'!$A$100)*'Calculs bonus malus'!AI104</f>
        <v>0</v>
      </c>
      <c r="AL104" s="7">
        <f>COUNTIF('Création Personnage'!$B$11,'Calculs bonus malus'!$A$100)*'Calculs bonus malus'!AK104</f>
        <v>0</v>
      </c>
      <c r="AN104" s="7">
        <f>COUNTIF('Création Personnage'!$B$11,'Calculs bonus malus'!$A$100)*'Calculs bonus malus'!AM104</f>
        <v>0</v>
      </c>
      <c r="AP104" s="7">
        <f>COUNTIF('Création Personnage'!$B$11,'Calculs bonus malus'!$A$100)*'Calculs bonus malus'!AO104</f>
        <v>0</v>
      </c>
      <c r="AR104" s="7">
        <f>COUNTIF('Création Personnage'!$B$11,'Calculs bonus malus'!$A$100)*'Calculs bonus malus'!AQ104</f>
        <v>0</v>
      </c>
      <c r="AT104" s="7">
        <f>COUNTIF('Création Personnage'!$B$11,'Calculs bonus malus'!$A$100)*'Calculs bonus malus'!AS104</f>
        <v>0</v>
      </c>
      <c r="AV104" s="7">
        <f>COUNTIF('Création Personnage'!$B$11,'Calculs bonus malus'!$A$100)*'Calculs bonus malus'!AU104</f>
        <v>0</v>
      </c>
      <c r="AX104" s="7">
        <f>COUNTIF('Création Personnage'!$B$11,'Calculs bonus malus'!$A$100)*'Calculs bonus malus'!AW104</f>
        <v>0</v>
      </c>
      <c r="AZ104" s="7">
        <f>COUNTIF('Création Personnage'!$B$11,'Calculs bonus malus'!$A$100)*'Calculs bonus malus'!AY104</f>
        <v>0</v>
      </c>
      <c r="BB104" s="7">
        <f>COUNTIF('Création Personnage'!$B$11,'Calculs bonus malus'!$A$100)*'Calculs bonus malus'!BA104</f>
        <v>0</v>
      </c>
      <c r="BD104" s="7">
        <f>COUNTIF('Création Personnage'!$B$11,'Calculs bonus malus'!$A$100)*'Calculs bonus malus'!BC104</f>
        <v>0</v>
      </c>
      <c r="BF104" s="7">
        <f>COUNTIF('Création Personnage'!$B$11,'Calculs bonus malus'!$A$100)*'Calculs bonus malus'!BE104</f>
        <v>0</v>
      </c>
      <c r="BH104" s="7">
        <f>COUNTIF('Création Personnage'!$B$11,'Calculs bonus malus'!$A$100)*'Calculs bonus malus'!BG104</f>
        <v>0</v>
      </c>
      <c r="BJ104" s="7">
        <f>COUNTIF('Création Personnage'!$B$11,'Calculs bonus malus'!$A$100)*'Calculs bonus malus'!BI104</f>
        <v>0</v>
      </c>
      <c r="BL104" s="7">
        <f>COUNTIF('Création Personnage'!$B$11,'Calculs bonus malus'!$A$100)*'Calculs bonus malus'!BK104</f>
        <v>0</v>
      </c>
      <c r="BN104" s="7">
        <f>COUNTIF('Création Personnage'!$B$11,'Calculs bonus malus'!$A$100)*'Calculs bonus malus'!BM104</f>
        <v>0</v>
      </c>
      <c r="BP104" s="7">
        <f>COUNTIF('Création Personnage'!$B$11,'Calculs bonus malus'!$A$100)*'Calculs bonus malus'!BO104</f>
        <v>0</v>
      </c>
      <c r="BR104" s="7">
        <f>COUNTIF('Création Personnage'!$B$11,'Calculs bonus malus'!$A$100)*'Calculs bonus malus'!BQ104</f>
        <v>0</v>
      </c>
      <c r="BT104" s="7">
        <f>COUNTIF('Création Personnage'!$B$11,'Calculs bonus malus'!$A$100)*'Calculs bonus malus'!BS104</f>
        <v>0</v>
      </c>
      <c r="BU104">
        <v>1</v>
      </c>
      <c r="BV104" s="7">
        <f>COUNTIF('Création Personnage'!$B$11,'Calculs bonus malus'!$A$100)*'Calculs bonus malus'!BU104</f>
        <v>0</v>
      </c>
      <c r="BX104" s="7">
        <f>COUNTIF('Création Personnage'!$B$11,'Calculs bonus malus'!$A$100)*'Calculs bonus malus'!BW104</f>
        <v>0</v>
      </c>
      <c r="BZ104" s="7">
        <f>COUNTIF('Création Personnage'!$B$11,'Calculs bonus malus'!$A$100)*'Calculs bonus malus'!BY104</f>
        <v>0</v>
      </c>
      <c r="CB104" s="7">
        <f>COUNTIF('Création Personnage'!$B$11,'Calculs bonus malus'!$A$100)*'Calculs bonus malus'!CA104</f>
        <v>0</v>
      </c>
      <c r="CD104" s="7">
        <f>COUNTIF('Création Personnage'!$B$11,'Calculs bonus malus'!$A$100)*'Calculs bonus malus'!CC104</f>
        <v>0</v>
      </c>
      <c r="CF104" s="7">
        <f>COUNTIF('Création Personnage'!$B$11,'Calculs bonus malus'!$A$100)*'Calculs bonus malus'!CE104</f>
        <v>0</v>
      </c>
      <c r="CH104" s="7">
        <f>COUNTIF('Création Personnage'!$B$11,'Calculs bonus malus'!$A$100)*'Calculs bonus malus'!CG104</f>
        <v>0</v>
      </c>
      <c r="CJ104" s="7">
        <f>COUNTIF('Création Personnage'!$B$11,'Calculs bonus malus'!$A$100)*'Calculs bonus malus'!CI104</f>
        <v>0</v>
      </c>
      <c r="CL104" s="7">
        <f>COUNTIF('Création Personnage'!$B$11,'Calculs bonus malus'!$A$100)*'Calculs bonus malus'!CK104</f>
        <v>0</v>
      </c>
      <c r="CN104" s="7">
        <f>COUNTIF('Création Personnage'!$B$11,'Calculs bonus malus'!$A$100)*'Calculs bonus malus'!CM104</f>
        <v>0</v>
      </c>
      <c r="CP104" s="7">
        <f>COUNTIF('Création Personnage'!$B$11,'Calculs bonus malus'!$A$100)*'Calculs bonus malus'!CO104</f>
        <v>0</v>
      </c>
      <c r="CR104" s="7">
        <f>COUNTIF('Création Personnage'!$B$11,'Calculs bonus malus'!$A$100)*'Calculs bonus malus'!CQ104</f>
        <v>0</v>
      </c>
      <c r="CT104" s="7">
        <f>COUNTIF('Création Personnage'!$B$11,'Calculs bonus malus'!$A$100)*'Calculs bonus malus'!CS104</f>
        <v>0</v>
      </c>
      <c r="CV104" s="7">
        <f>COUNTIF('Création Personnage'!$B$11,'Calculs bonus malus'!$A$100)*'Calculs bonus malus'!CU104</f>
        <v>0</v>
      </c>
      <c r="CX104" s="7">
        <f>COUNTIF('Création Personnage'!$B$11,'Calculs bonus malus'!$A$100)*'Calculs bonus malus'!CW104</f>
        <v>0</v>
      </c>
      <c r="CZ104" s="7">
        <f>COUNTIF('Création Personnage'!$B$11,'Calculs bonus malus'!$A$100)*'Calculs bonus malus'!CY104</f>
        <v>0</v>
      </c>
      <c r="DB104" s="7">
        <f>COUNTIF('Création Personnage'!$B$11,'Calculs bonus malus'!$A$100)*'Calculs bonus malus'!DA104</f>
        <v>0</v>
      </c>
      <c r="DD104" s="7">
        <f>COUNTIF('Création Personnage'!$B$11,'Calculs bonus malus'!$A$100)*'Calculs bonus malus'!DC104</f>
        <v>0</v>
      </c>
      <c r="DF104" s="7">
        <f>COUNTIF('Création Personnage'!$B$11,'Calculs bonus malus'!$A$100)*'Calculs bonus malus'!DE104</f>
        <v>0</v>
      </c>
      <c r="DH104" s="7">
        <f>COUNTIF('Création Personnage'!$B$11,'Calculs bonus malus'!$A$100)*'Calculs bonus malus'!DG104</f>
        <v>0</v>
      </c>
      <c r="DJ104" s="7">
        <f>COUNTIF('Création Personnage'!$B$11,'Calculs bonus malus'!$A$100)*'Calculs bonus malus'!DI104</f>
        <v>0</v>
      </c>
    </row>
    <row r="105" spans="1:114" x14ac:dyDescent="0.2">
      <c r="A105" s="257"/>
      <c r="B105" t="s">
        <v>134</v>
      </c>
      <c r="D105" s="7">
        <f>COUNTIF('Création Personnage'!$B$11,'Calculs bonus malus'!$A$100)*'Calculs bonus malus'!C105</f>
        <v>0</v>
      </c>
      <c r="F105" s="7">
        <f>COUNTIF('Création Personnage'!$B$11,'Calculs bonus malus'!$A$100)*'Calculs bonus malus'!E105</f>
        <v>0</v>
      </c>
      <c r="H105" s="7">
        <f>COUNTIF('Création Personnage'!$B$11,'Calculs bonus malus'!$A$100)*'Calculs bonus malus'!G105</f>
        <v>0</v>
      </c>
      <c r="J105" s="7">
        <f>COUNTIF('Création Personnage'!$B$11,'Calculs bonus malus'!$A$100)*'Calculs bonus malus'!I105</f>
        <v>0</v>
      </c>
      <c r="L105" s="7">
        <f>COUNTIF('Création Personnage'!$B$11,'Calculs bonus malus'!$A$100)*'Calculs bonus malus'!K105</f>
        <v>0</v>
      </c>
      <c r="N105" s="7">
        <f>COUNTIF('Création Personnage'!$B$11,'Calculs bonus malus'!$A$100)*'Calculs bonus malus'!M105</f>
        <v>0</v>
      </c>
      <c r="O105">
        <v>1</v>
      </c>
      <c r="P105" s="7">
        <f>COUNTIF('Création Personnage'!$B$11,'Calculs bonus malus'!$A$100)*'Calculs bonus malus'!O105</f>
        <v>0</v>
      </c>
      <c r="R105" s="7">
        <f>COUNTIF('Création Personnage'!$B$11,'Calculs bonus malus'!$A$100)*'Calculs bonus malus'!Q105</f>
        <v>0</v>
      </c>
      <c r="T105" s="7">
        <f>COUNTIF('Création Personnage'!$B$11,'Calculs bonus malus'!$A$100)*'Calculs bonus malus'!S105</f>
        <v>0</v>
      </c>
      <c r="V105" s="7">
        <f>COUNTIF('Création Personnage'!$B$11,'Calculs bonus malus'!$A$100)*'Calculs bonus malus'!U105</f>
        <v>0</v>
      </c>
      <c r="X105" s="7">
        <f>COUNTIF('Création Personnage'!$B$11,'Calculs bonus malus'!$A$100)*'Calculs bonus malus'!W105</f>
        <v>0</v>
      </c>
      <c r="Z105" s="7">
        <f>COUNTIF('Création Personnage'!$B$11,'Calculs bonus malus'!$A$100)*'Calculs bonus malus'!Y105</f>
        <v>0</v>
      </c>
      <c r="AB105" s="7">
        <f>COUNTIF('Création Personnage'!$B$11,'Calculs bonus malus'!$A$100)*'Calculs bonus malus'!AA105</f>
        <v>0</v>
      </c>
      <c r="AD105" s="7">
        <f>COUNTIF('Création Personnage'!$B$11,'Calculs bonus malus'!$A$100)*'Calculs bonus malus'!AC105</f>
        <v>0</v>
      </c>
      <c r="AF105" s="7">
        <f>COUNTIF('Création Personnage'!$B$11,'Calculs bonus malus'!$A$100)*'Calculs bonus malus'!AE105</f>
        <v>0</v>
      </c>
      <c r="AH105" s="7">
        <f>COUNTIF('Création Personnage'!$B$11,'Calculs bonus malus'!$A$100)*'Calculs bonus malus'!AG105</f>
        <v>0</v>
      </c>
      <c r="AJ105" s="7">
        <f>COUNTIF('Création Personnage'!$B$11,'Calculs bonus malus'!$A$100)*'Calculs bonus malus'!AI105</f>
        <v>0</v>
      </c>
      <c r="AL105" s="7">
        <f>COUNTIF('Création Personnage'!$B$11,'Calculs bonus malus'!$A$100)*'Calculs bonus malus'!AK105</f>
        <v>0</v>
      </c>
      <c r="AN105" s="7">
        <f>COUNTIF('Création Personnage'!$B$11,'Calculs bonus malus'!$A$100)*'Calculs bonus malus'!AM105</f>
        <v>0</v>
      </c>
      <c r="AP105" s="7">
        <f>COUNTIF('Création Personnage'!$B$11,'Calculs bonus malus'!$A$100)*'Calculs bonus malus'!AO105</f>
        <v>0</v>
      </c>
      <c r="AR105" s="7">
        <f>COUNTIF('Création Personnage'!$B$11,'Calculs bonus malus'!$A$100)*'Calculs bonus malus'!AQ105</f>
        <v>0</v>
      </c>
      <c r="AT105" s="7">
        <f>COUNTIF('Création Personnage'!$B$11,'Calculs bonus malus'!$A$100)*'Calculs bonus malus'!AS105</f>
        <v>0</v>
      </c>
      <c r="AV105" s="7">
        <f>COUNTIF('Création Personnage'!$B$11,'Calculs bonus malus'!$A$100)*'Calculs bonus malus'!AU105</f>
        <v>0</v>
      </c>
      <c r="AX105" s="7">
        <f>COUNTIF('Création Personnage'!$B$11,'Calculs bonus malus'!$A$100)*'Calculs bonus malus'!AW105</f>
        <v>0</v>
      </c>
      <c r="AZ105" s="7">
        <f>COUNTIF('Création Personnage'!$B$11,'Calculs bonus malus'!$A$100)*'Calculs bonus malus'!AY105</f>
        <v>0</v>
      </c>
      <c r="BB105" s="7">
        <f>COUNTIF('Création Personnage'!$B$11,'Calculs bonus malus'!$A$100)*'Calculs bonus malus'!BA105</f>
        <v>0</v>
      </c>
      <c r="BD105" s="7">
        <f>COUNTIF('Création Personnage'!$B$11,'Calculs bonus malus'!$A$100)*'Calculs bonus malus'!BC105</f>
        <v>0</v>
      </c>
      <c r="BF105" s="7">
        <f>COUNTIF('Création Personnage'!$B$11,'Calculs bonus malus'!$A$100)*'Calculs bonus malus'!BE105</f>
        <v>0</v>
      </c>
      <c r="BH105" s="7">
        <f>COUNTIF('Création Personnage'!$B$11,'Calculs bonus malus'!$A$100)*'Calculs bonus malus'!BG105</f>
        <v>0</v>
      </c>
      <c r="BJ105" s="7">
        <f>COUNTIF('Création Personnage'!$B$11,'Calculs bonus malus'!$A$100)*'Calculs bonus malus'!BI105</f>
        <v>0</v>
      </c>
      <c r="BL105" s="7">
        <f>COUNTIF('Création Personnage'!$B$11,'Calculs bonus malus'!$A$100)*'Calculs bonus malus'!BK105</f>
        <v>0</v>
      </c>
      <c r="BN105" s="7">
        <f>COUNTIF('Création Personnage'!$B$11,'Calculs bonus malus'!$A$100)*'Calculs bonus malus'!BM105</f>
        <v>0</v>
      </c>
      <c r="BP105" s="7">
        <f>COUNTIF('Création Personnage'!$B$11,'Calculs bonus malus'!$A$100)*'Calculs bonus malus'!BO105</f>
        <v>0</v>
      </c>
      <c r="BR105" s="7">
        <f>COUNTIF('Création Personnage'!$B$11,'Calculs bonus malus'!$A$100)*'Calculs bonus malus'!BQ105</f>
        <v>0</v>
      </c>
      <c r="BT105" s="7">
        <f>COUNTIF('Création Personnage'!$B$11,'Calculs bonus malus'!$A$100)*'Calculs bonus malus'!BS105</f>
        <v>0</v>
      </c>
      <c r="BV105" s="7">
        <f>COUNTIF('Création Personnage'!$B$11,'Calculs bonus malus'!$A$100)*'Calculs bonus malus'!BU105</f>
        <v>0</v>
      </c>
      <c r="BX105" s="7">
        <f>COUNTIF('Création Personnage'!$B$11,'Calculs bonus malus'!$A$100)*'Calculs bonus malus'!BW105</f>
        <v>0</v>
      </c>
      <c r="BZ105" s="7">
        <f>COUNTIF('Création Personnage'!$B$11,'Calculs bonus malus'!$A$100)*'Calculs bonus malus'!BY105</f>
        <v>0</v>
      </c>
      <c r="CB105" s="7">
        <f>COUNTIF('Création Personnage'!$B$11,'Calculs bonus malus'!$A$100)*'Calculs bonus malus'!CA105</f>
        <v>0</v>
      </c>
      <c r="CD105" s="7">
        <f>COUNTIF('Création Personnage'!$B$11,'Calculs bonus malus'!$A$100)*'Calculs bonus malus'!CC105</f>
        <v>0</v>
      </c>
      <c r="CF105" s="7">
        <f>COUNTIF('Création Personnage'!$B$11,'Calculs bonus malus'!$A$100)*'Calculs bonus malus'!CE105</f>
        <v>0</v>
      </c>
      <c r="CH105" s="7">
        <f>COUNTIF('Création Personnage'!$B$11,'Calculs bonus malus'!$A$100)*'Calculs bonus malus'!CG105</f>
        <v>0</v>
      </c>
      <c r="CJ105" s="7">
        <f>COUNTIF('Création Personnage'!$B$11,'Calculs bonus malus'!$A$100)*'Calculs bonus malus'!CI105</f>
        <v>0</v>
      </c>
      <c r="CL105" s="7">
        <f>COUNTIF('Création Personnage'!$B$11,'Calculs bonus malus'!$A$100)*'Calculs bonus malus'!CK105</f>
        <v>0</v>
      </c>
      <c r="CN105" s="7">
        <f>COUNTIF('Création Personnage'!$B$11,'Calculs bonus malus'!$A$100)*'Calculs bonus malus'!CM105</f>
        <v>0</v>
      </c>
      <c r="CP105" s="7">
        <f>COUNTIF('Création Personnage'!$B$11,'Calculs bonus malus'!$A$100)*'Calculs bonus malus'!CO105</f>
        <v>0</v>
      </c>
      <c r="CR105" s="7">
        <f>COUNTIF('Création Personnage'!$B$11,'Calculs bonus malus'!$A$100)*'Calculs bonus malus'!CQ105</f>
        <v>0</v>
      </c>
      <c r="CT105" s="7">
        <f>COUNTIF('Création Personnage'!$B$11,'Calculs bonus malus'!$A$100)*'Calculs bonus malus'!CS105</f>
        <v>0</v>
      </c>
      <c r="CV105" s="7">
        <f>COUNTIF('Création Personnage'!$B$11,'Calculs bonus malus'!$A$100)*'Calculs bonus malus'!CU105</f>
        <v>0</v>
      </c>
      <c r="CX105" s="7">
        <f>COUNTIF('Création Personnage'!$B$11,'Calculs bonus malus'!$A$100)*'Calculs bonus malus'!CW105</f>
        <v>0</v>
      </c>
      <c r="CZ105" s="7">
        <f>COUNTIF('Création Personnage'!$B$11,'Calculs bonus malus'!$A$100)*'Calculs bonus malus'!CY105</f>
        <v>0</v>
      </c>
      <c r="DB105" s="7">
        <f>COUNTIF('Création Personnage'!$B$11,'Calculs bonus malus'!$A$100)*'Calculs bonus malus'!DA105</f>
        <v>0</v>
      </c>
      <c r="DD105" s="7">
        <f>COUNTIF('Création Personnage'!$B$11,'Calculs bonus malus'!$A$100)*'Calculs bonus malus'!DC105</f>
        <v>0</v>
      </c>
      <c r="DF105" s="7">
        <f>COUNTIF('Création Personnage'!$B$11,'Calculs bonus malus'!$A$100)*'Calculs bonus malus'!DE105</f>
        <v>0</v>
      </c>
      <c r="DH105" s="7">
        <f>COUNTIF('Création Personnage'!$B$11,'Calculs bonus malus'!$A$100)*'Calculs bonus malus'!DG105</f>
        <v>0</v>
      </c>
      <c r="DJ105" s="7">
        <f>COUNTIF('Création Personnage'!$B$11,'Calculs bonus malus'!$A$100)*'Calculs bonus malus'!DI105</f>
        <v>0</v>
      </c>
    </row>
    <row r="106" spans="1:114" x14ac:dyDescent="0.2">
      <c r="A106" s="257"/>
      <c r="B106" t="s">
        <v>162</v>
      </c>
      <c r="D106" s="7">
        <f>COUNTIF('Création Personnage'!$B$11,'Calculs bonus malus'!$A$100)*'Calculs bonus malus'!C106</f>
        <v>0</v>
      </c>
      <c r="F106" s="7">
        <f>COUNTIF('Création Personnage'!$B$11,'Calculs bonus malus'!$A$100)*'Calculs bonus malus'!E106</f>
        <v>0</v>
      </c>
      <c r="H106" s="7">
        <f>COUNTIF('Création Personnage'!$B$11,'Calculs bonus malus'!$A$100)*'Calculs bonus malus'!G106</f>
        <v>0</v>
      </c>
      <c r="J106" s="7">
        <f>COUNTIF('Création Personnage'!$B$11,'Calculs bonus malus'!$A$100)*'Calculs bonus malus'!I106</f>
        <v>0</v>
      </c>
      <c r="L106" s="7">
        <f>COUNTIF('Création Personnage'!$B$11,'Calculs bonus malus'!$A$100)*'Calculs bonus malus'!K106</f>
        <v>0</v>
      </c>
      <c r="N106" s="7">
        <f>COUNTIF('Création Personnage'!$B$11,'Calculs bonus malus'!$A$100)*'Calculs bonus malus'!M106</f>
        <v>0</v>
      </c>
      <c r="P106" s="7">
        <f>COUNTIF('Création Personnage'!$B$11,'Calculs bonus malus'!$A$100)*'Calculs bonus malus'!O106</f>
        <v>0</v>
      </c>
      <c r="R106" s="7">
        <f>COUNTIF('Création Personnage'!$B$11,'Calculs bonus malus'!$A$100)*'Calculs bonus malus'!Q106</f>
        <v>0</v>
      </c>
      <c r="T106" s="7">
        <f>COUNTIF('Création Personnage'!$B$11,'Calculs bonus malus'!$A$100)*'Calculs bonus malus'!S106</f>
        <v>0</v>
      </c>
      <c r="V106" s="7">
        <f>COUNTIF('Création Personnage'!$B$11,'Calculs bonus malus'!$A$100)*'Calculs bonus malus'!U106</f>
        <v>0</v>
      </c>
      <c r="X106" s="7">
        <f>COUNTIF('Création Personnage'!$B$11,'Calculs bonus malus'!$A$100)*'Calculs bonus malus'!W106</f>
        <v>0</v>
      </c>
      <c r="Z106" s="7">
        <f>COUNTIF('Création Personnage'!$B$11,'Calculs bonus malus'!$A$100)*'Calculs bonus malus'!Y106</f>
        <v>0</v>
      </c>
      <c r="AB106" s="7">
        <f>COUNTIF('Création Personnage'!$B$11,'Calculs bonus malus'!$A$100)*'Calculs bonus malus'!AA106</f>
        <v>0</v>
      </c>
      <c r="AD106" s="7">
        <f>COUNTIF('Création Personnage'!$B$11,'Calculs bonus malus'!$A$100)*'Calculs bonus malus'!AC106</f>
        <v>0</v>
      </c>
      <c r="AF106" s="7">
        <f>COUNTIF('Création Personnage'!$B$11,'Calculs bonus malus'!$A$100)*'Calculs bonus malus'!AE106</f>
        <v>0</v>
      </c>
      <c r="AH106" s="7">
        <f>COUNTIF('Création Personnage'!$B$11,'Calculs bonus malus'!$A$100)*'Calculs bonus malus'!AG106</f>
        <v>0</v>
      </c>
      <c r="AJ106" s="7">
        <f>COUNTIF('Création Personnage'!$B$11,'Calculs bonus malus'!$A$100)*'Calculs bonus malus'!AI106</f>
        <v>0</v>
      </c>
      <c r="AL106" s="7">
        <f>COUNTIF('Création Personnage'!$B$11,'Calculs bonus malus'!$A$100)*'Calculs bonus malus'!AK106</f>
        <v>0</v>
      </c>
      <c r="AN106" s="7">
        <f>COUNTIF('Création Personnage'!$B$11,'Calculs bonus malus'!$A$100)*'Calculs bonus malus'!AM106</f>
        <v>0</v>
      </c>
      <c r="AP106" s="7">
        <f>COUNTIF('Création Personnage'!$B$11,'Calculs bonus malus'!$A$100)*'Calculs bonus malus'!AO106</f>
        <v>0</v>
      </c>
      <c r="AR106" s="7">
        <f>COUNTIF('Création Personnage'!$B$11,'Calculs bonus malus'!$A$100)*'Calculs bonus malus'!AQ106</f>
        <v>0</v>
      </c>
      <c r="AT106" s="7">
        <f>COUNTIF('Création Personnage'!$B$11,'Calculs bonus malus'!$A$100)*'Calculs bonus malus'!AS106</f>
        <v>0</v>
      </c>
      <c r="AV106" s="7">
        <f>COUNTIF('Création Personnage'!$B$11,'Calculs bonus malus'!$A$100)*'Calculs bonus malus'!AU106</f>
        <v>0</v>
      </c>
      <c r="AX106" s="7">
        <f>COUNTIF('Création Personnage'!$B$11,'Calculs bonus malus'!$A$100)*'Calculs bonus malus'!AW106</f>
        <v>0</v>
      </c>
      <c r="AZ106" s="7">
        <f>COUNTIF('Création Personnage'!$B$11,'Calculs bonus malus'!$A$100)*'Calculs bonus malus'!AY106</f>
        <v>0</v>
      </c>
      <c r="BB106" s="7">
        <f>COUNTIF('Création Personnage'!$B$11,'Calculs bonus malus'!$A$100)*'Calculs bonus malus'!BA106</f>
        <v>0</v>
      </c>
      <c r="BD106" s="7">
        <f>COUNTIF('Création Personnage'!$B$11,'Calculs bonus malus'!$A$100)*'Calculs bonus malus'!BC106</f>
        <v>0</v>
      </c>
      <c r="BF106" s="7">
        <f>COUNTIF('Création Personnage'!$B$11,'Calculs bonus malus'!$A$100)*'Calculs bonus malus'!BE106</f>
        <v>0</v>
      </c>
      <c r="BH106" s="7">
        <f>COUNTIF('Création Personnage'!$B$11,'Calculs bonus malus'!$A$100)*'Calculs bonus malus'!BG106</f>
        <v>0</v>
      </c>
      <c r="BJ106" s="7">
        <f>COUNTIF('Création Personnage'!$B$11,'Calculs bonus malus'!$A$100)*'Calculs bonus malus'!BI106</f>
        <v>0</v>
      </c>
      <c r="BL106" s="7">
        <f>COUNTIF('Création Personnage'!$B$11,'Calculs bonus malus'!$A$100)*'Calculs bonus malus'!BK106</f>
        <v>0</v>
      </c>
      <c r="BN106" s="7">
        <f>COUNTIF('Création Personnage'!$B$11,'Calculs bonus malus'!$A$100)*'Calculs bonus malus'!BM106</f>
        <v>0</v>
      </c>
      <c r="BP106" s="7">
        <f>COUNTIF('Création Personnage'!$B$11,'Calculs bonus malus'!$A$100)*'Calculs bonus malus'!BO106</f>
        <v>0</v>
      </c>
      <c r="BR106" s="7">
        <f>COUNTIF('Création Personnage'!$B$11,'Calculs bonus malus'!$A$100)*'Calculs bonus malus'!BQ106</f>
        <v>0</v>
      </c>
      <c r="BT106" s="7">
        <f>COUNTIF('Création Personnage'!$B$11,'Calculs bonus malus'!$A$100)*'Calculs bonus malus'!BS106</f>
        <v>0</v>
      </c>
      <c r="BV106" s="7">
        <f>COUNTIF('Création Personnage'!$B$11,'Calculs bonus malus'!$A$100)*'Calculs bonus malus'!BU106</f>
        <v>0</v>
      </c>
      <c r="BX106" s="7">
        <f>COUNTIF('Création Personnage'!$B$11,'Calculs bonus malus'!$A$100)*'Calculs bonus malus'!BW106</f>
        <v>0</v>
      </c>
      <c r="BY106">
        <v>1</v>
      </c>
      <c r="BZ106" s="7">
        <f>COUNTIF('Création Personnage'!$B$11,'Calculs bonus malus'!$A$100)*'Calculs bonus malus'!BY106</f>
        <v>0</v>
      </c>
      <c r="CB106" s="7">
        <f>COUNTIF('Création Personnage'!$B$11,'Calculs bonus malus'!$A$100)*'Calculs bonus malus'!CA106</f>
        <v>0</v>
      </c>
      <c r="CD106" s="7">
        <f>COUNTIF('Création Personnage'!$B$11,'Calculs bonus malus'!$A$100)*'Calculs bonus malus'!CC106</f>
        <v>0</v>
      </c>
      <c r="CF106" s="7">
        <f>COUNTIF('Création Personnage'!$B$11,'Calculs bonus malus'!$A$100)*'Calculs bonus malus'!CE106</f>
        <v>0</v>
      </c>
      <c r="CH106" s="7">
        <f>COUNTIF('Création Personnage'!$B$11,'Calculs bonus malus'!$A$100)*'Calculs bonus malus'!CG106</f>
        <v>0</v>
      </c>
      <c r="CJ106" s="7">
        <f>COUNTIF('Création Personnage'!$B$11,'Calculs bonus malus'!$A$100)*'Calculs bonus malus'!CI106</f>
        <v>0</v>
      </c>
      <c r="CL106" s="7">
        <f>COUNTIF('Création Personnage'!$B$11,'Calculs bonus malus'!$A$100)*'Calculs bonus malus'!CK106</f>
        <v>0</v>
      </c>
      <c r="CN106" s="7">
        <f>COUNTIF('Création Personnage'!$B$11,'Calculs bonus malus'!$A$100)*'Calculs bonus malus'!CM106</f>
        <v>0</v>
      </c>
      <c r="CP106" s="7">
        <f>COUNTIF('Création Personnage'!$B$11,'Calculs bonus malus'!$A$100)*'Calculs bonus malus'!CO106</f>
        <v>0</v>
      </c>
      <c r="CR106" s="7">
        <f>COUNTIF('Création Personnage'!$B$11,'Calculs bonus malus'!$A$100)*'Calculs bonus malus'!CQ106</f>
        <v>0</v>
      </c>
      <c r="CT106" s="7">
        <f>COUNTIF('Création Personnage'!$B$11,'Calculs bonus malus'!$A$100)*'Calculs bonus malus'!CS106</f>
        <v>0</v>
      </c>
      <c r="CV106" s="7">
        <f>COUNTIF('Création Personnage'!$B$11,'Calculs bonus malus'!$A$100)*'Calculs bonus malus'!CU106</f>
        <v>0</v>
      </c>
      <c r="CX106" s="7">
        <f>COUNTIF('Création Personnage'!$B$11,'Calculs bonus malus'!$A$100)*'Calculs bonus malus'!CW106</f>
        <v>0</v>
      </c>
      <c r="CZ106" s="7">
        <f>COUNTIF('Création Personnage'!$B$11,'Calculs bonus malus'!$A$100)*'Calculs bonus malus'!CY106</f>
        <v>0</v>
      </c>
      <c r="DB106" s="7">
        <f>COUNTIF('Création Personnage'!$B$11,'Calculs bonus malus'!$A$100)*'Calculs bonus malus'!DA106</f>
        <v>0</v>
      </c>
      <c r="DD106" s="7">
        <f>COUNTIF('Création Personnage'!$B$11,'Calculs bonus malus'!$A$100)*'Calculs bonus malus'!DC106</f>
        <v>0</v>
      </c>
      <c r="DF106" s="7">
        <f>COUNTIF('Création Personnage'!$B$11,'Calculs bonus malus'!$A$100)*'Calculs bonus malus'!DE106</f>
        <v>0</v>
      </c>
      <c r="DH106" s="7">
        <f>COUNTIF('Création Personnage'!$B$11,'Calculs bonus malus'!$A$100)*'Calculs bonus malus'!DG106</f>
        <v>0</v>
      </c>
      <c r="DJ106" s="7">
        <f>COUNTIF('Création Personnage'!$B$11,'Calculs bonus malus'!$A$100)*'Calculs bonus malus'!DI106</f>
        <v>0</v>
      </c>
    </row>
    <row r="107" spans="1:114" x14ac:dyDescent="0.2">
      <c r="A107" s="257"/>
      <c r="B107" t="s">
        <v>148</v>
      </c>
      <c r="D107" s="7">
        <f>COUNTIF('Création Personnage'!$B$11,'Calculs bonus malus'!$A$100)*'Calculs bonus malus'!C107</f>
        <v>0</v>
      </c>
      <c r="F107" s="7">
        <f>COUNTIF('Création Personnage'!$B$11,'Calculs bonus malus'!$A$100)*'Calculs bonus malus'!E107</f>
        <v>0</v>
      </c>
      <c r="H107" s="7">
        <f>COUNTIF('Création Personnage'!$B$11,'Calculs bonus malus'!$A$100)*'Calculs bonus malus'!G107</f>
        <v>0</v>
      </c>
      <c r="J107" s="7">
        <f>COUNTIF('Création Personnage'!$B$11,'Calculs bonus malus'!$A$100)*'Calculs bonus malus'!I107</f>
        <v>0</v>
      </c>
      <c r="L107" s="7">
        <f>COUNTIF('Création Personnage'!$B$11,'Calculs bonus malus'!$A$100)*'Calculs bonus malus'!K107</f>
        <v>0</v>
      </c>
      <c r="N107" s="7">
        <f>COUNTIF('Création Personnage'!$B$11,'Calculs bonus malus'!$A$100)*'Calculs bonus malus'!M107</f>
        <v>0</v>
      </c>
      <c r="P107" s="7">
        <f>COUNTIF('Création Personnage'!$B$11,'Calculs bonus malus'!$A$100)*'Calculs bonus malus'!O107</f>
        <v>0</v>
      </c>
      <c r="R107" s="7">
        <f>COUNTIF('Création Personnage'!$B$11,'Calculs bonus malus'!$A$100)*'Calculs bonus malus'!Q107</f>
        <v>0</v>
      </c>
      <c r="T107" s="7">
        <f>COUNTIF('Création Personnage'!$B$11,'Calculs bonus malus'!$A$100)*'Calculs bonus malus'!S107</f>
        <v>0</v>
      </c>
      <c r="V107" s="7">
        <f>COUNTIF('Création Personnage'!$B$11,'Calculs bonus malus'!$A$100)*'Calculs bonus malus'!U107</f>
        <v>0</v>
      </c>
      <c r="X107" s="7">
        <f>COUNTIF('Création Personnage'!$B$11,'Calculs bonus malus'!$A$100)*'Calculs bonus malus'!W107</f>
        <v>0</v>
      </c>
      <c r="Z107" s="7">
        <f>COUNTIF('Création Personnage'!$B$11,'Calculs bonus malus'!$A$100)*'Calculs bonus malus'!Y107</f>
        <v>0</v>
      </c>
      <c r="AB107" s="7">
        <f>COUNTIF('Création Personnage'!$B$11,'Calculs bonus malus'!$A$100)*'Calculs bonus malus'!AA107</f>
        <v>0</v>
      </c>
      <c r="AD107" s="7">
        <f>COUNTIF('Création Personnage'!$B$11,'Calculs bonus malus'!$A$100)*'Calculs bonus malus'!AC107</f>
        <v>0</v>
      </c>
      <c r="AF107" s="7">
        <f>COUNTIF('Création Personnage'!$B$11,'Calculs bonus malus'!$A$100)*'Calculs bonus malus'!AE107</f>
        <v>0</v>
      </c>
      <c r="AH107" s="7">
        <f>COUNTIF('Création Personnage'!$B$11,'Calculs bonus malus'!$A$100)*'Calculs bonus malus'!AG107</f>
        <v>0</v>
      </c>
      <c r="AJ107" s="7">
        <f>COUNTIF('Création Personnage'!$B$11,'Calculs bonus malus'!$A$100)*'Calculs bonus malus'!AI107</f>
        <v>0</v>
      </c>
      <c r="AL107" s="7">
        <f>COUNTIF('Création Personnage'!$B$11,'Calculs bonus malus'!$A$100)*'Calculs bonus malus'!AK107</f>
        <v>0</v>
      </c>
      <c r="AN107" s="7">
        <f>COUNTIF('Création Personnage'!$B$11,'Calculs bonus malus'!$A$100)*'Calculs bonus malus'!AM107</f>
        <v>0</v>
      </c>
      <c r="AP107" s="7">
        <f>COUNTIF('Création Personnage'!$B$11,'Calculs bonus malus'!$A$100)*'Calculs bonus malus'!AO107</f>
        <v>0</v>
      </c>
      <c r="AR107" s="7">
        <f>COUNTIF('Création Personnage'!$B$11,'Calculs bonus malus'!$A$100)*'Calculs bonus malus'!AQ107</f>
        <v>0</v>
      </c>
      <c r="AT107" s="7">
        <f>COUNTIF('Création Personnage'!$B$11,'Calculs bonus malus'!$A$100)*'Calculs bonus malus'!AS107</f>
        <v>0</v>
      </c>
      <c r="AV107" s="7">
        <f>COUNTIF('Création Personnage'!$B$11,'Calculs bonus malus'!$A$100)*'Calculs bonus malus'!AU107</f>
        <v>0</v>
      </c>
      <c r="AW107">
        <v>1</v>
      </c>
      <c r="AX107" s="7">
        <f>COUNTIF('Création Personnage'!$B$11,'Calculs bonus malus'!$A$100)*'Calculs bonus malus'!AW107</f>
        <v>0</v>
      </c>
      <c r="AZ107" s="7">
        <f>COUNTIF('Création Personnage'!$B$11,'Calculs bonus malus'!$A$100)*'Calculs bonus malus'!AY107</f>
        <v>0</v>
      </c>
      <c r="BB107" s="7">
        <f>COUNTIF('Création Personnage'!$B$11,'Calculs bonus malus'!$A$100)*'Calculs bonus malus'!BA107</f>
        <v>0</v>
      </c>
      <c r="BD107" s="7">
        <f>COUNTIF('Création Personnage'!$B$11,'Calculs bonus malus'!$A$100)*'Calculs bonus malus'!BC107</f>
        <v>0</v>
      </c>
      <c r="BF107" s="7">
        <f>COUNTIF('Création Personnage'!$B$11,'Calculs bonus malus'!$A$100)*'Calculs bonus malus'!BE107</f>
        <v>0</v>
      </c>
      <c r="BH107" s="7">
        <f>COUNTIF('Création Personnage'!$B$11,'Calculs bonus malus'!$A$100)*'Calculs bonus malus'!BG107</f>
        <v>0</v>
      </c>
      <c r="BJ107" s="7">
        <f>COUNTIF('Création Personnage'!$B$11,'Calculs bonus malus'!$A$100)*'Calculs bonus malus'!BI107</f>
        <v>0</v>
      </c>
      <c r="BL107" s="7">
        <f>COUNTIF('Création Personnage'!$B$11,'Calculs bonus malus'!$A$100)*'Calculs bonus malus'!BK107</f>
        <v>0</v>
      </c>
      <c r="BN107" s="7">
        <f>COUNTIF('Création Personnage'!$B$11,'Calculs bonus malus'!$A$100)*'Calculs bonus malus'!BM107</f>
        <v>0</v>
      </c>
      <c r="BP107" s="7">
        <f>COUNTIF('Création Personnage'!$B$11,'Calculs bonus malus'!$A$100)*'Calculs bonus malus'!BO107</f>
        <v>0</v>
      </c>
      <c r="BR107" s="7">
        <f>COUNTIF('Création Personnage'!$B$11,'Calculs bonus malus'!$A$100)*'Calculs bonus malus'!BQ107</f>
        <v>0</v>
      </c>
      <c r="BT107" s="7">
        <f>COUNTIF('Création Personnage'!$B$11,'Calculs bonus malus'!$A$100)*'Calculs bonus malus'!BS107</f>
        <v>0</v>
      </c>
      <c r="BV107" s="7">
        <f>COUNTIF('Création Personnage'!$B$11,'Calculs bonus malus'!$A$100)*'Calculs bonus malus'!BU107</f>
        <v>0</v>
      </c>
      <c r="BX107" s="7">
        <f>COUNTIF('Création Personnage'!$B$11,'Calculs bonus malus'!$A$100)*'Calculs bonus malus'!BW107</f>
        <v>0</v>
      </c>
      <c r="BZ107" s="7">
        <f>COUNTIF('Création Personnage'!$B$11,'Calculs bonus malus'!$A$100)*'Calculs bonus malus'!BY107</f>
        <v>0</v>
      </c>
      <c r="CB107" s="7">
        <f>COUNTIF('Création Personnage'!$B$11,'Calculs bonus malus'!$A$100)*'Calculs bonus malus'!CA107</f>
        <v>0</v>
      </c>
      <c r="CD107" s="7">
        <f>COUNTIF('Création Personnage'!$B$11,'Calculs bonus malus'!$A$100)*'Calculs bonus malus'!CC107</f>
        <v>0</v>
      </c>
      <c r="CF107" s="7">
        <f>COUNTIF('Création Personnage'!$B$11,'Calculs bonus malus'!$A$100)*'Calculs bonus malus'!CE107</f>
        <v>0</v>
      </c>
      <c r="CH107" s="7">
        <f>COUNTIF('Création Personnage'!$B$11,'Calculs bonus malus'!$A$100)*'Calculs bonus malus'!CG107</f>
        <v>0</v>
      </c>
      <c r="CJ107" s="7">
        <f>COUNTIF('Création Personnage'!$B$11,'Calculs bonus malus'!$A$100)*'Calculs bonus malus'!CI107</f>
        <v>0</v>
      </c>
      <c r="CL107" s="7">
        <f>COUNTIF('Création Personnage'!$B$11,'Calculs bonus malus'!$A$100)*'Calculs bonus malus'!CK107</f>
        <v>0</v>
      </c>
      <c r="CN107" s="7">
        <f>COUNTIF('Création Personnage'!$B$11,'Calculs bonus malus'!$A$100)*'Calculs bonus malus'!CM107</f>
        <v>0</v>
      </c>
      <c r="CP107" s="7">
        <f>COUNTIF('Création Personnage'!$B$11,'Calculs bonus malus'!$A$100)*'Calculs bonus malus'!CO107</f>
        <v>0</v>
      </c>
      <c r="CR107" s="7">
        <f>COUNTIF('Création Personnage'!$B$11,'Calculs bonus malus'!$A$100)*'Calculs bonus malus'!CQ107</f>
        <v>0</v>
      </c>
      <c r="CT107" s="7">
        <f>COUNTIF('Création Personnage'!$B$11,'Calculs bonus malus'!$A$100)*'Calculs bonus malus'!CS107</f>
        <v>0</v>
      </c>
      <c r="CV107" s="7">
        <f>COUNTIF('Création Personnage'!$B$11,'Calculs bonus malus'!$A$100)*'Calculs bonus malus'!CU107</f>
        <v>0</v>
      </c>
      <c r="CX107" s="7">
        <f>COUNTIF('Création Personnage'!$B$11,'Calculs bonus malus'!$A$100)*'Calculs bonus malus'!CW107</f>
        <v>0</v>
      </c>
      <c r="CZ107" s="7">
        <f>COUNTIF('Création Personnage'!$B$11,'Calculs bonus malus'!$A$100)*'Calculs bonus malus'!CY107</f>
        <v>0</v>
      </c>
      <c r="DB107" s="7">
        <f>COUNTIF('Création Personnage'!$B$11,'Calculs bonus malus'!$A$100)*'Calculs bonus malus'!DA107</f>
        <v>0</v>
      </c>
      <c r="DD107" s="7">
        <f>COUNTIF('Création Personnage'!$B$11,'Calculs bonus malus'!$A$100)*'Calculs bonus malus'!DC107</f>
        <v>0</v>
      </c>
      <c r="DF107" s="7">
        <f>COUNTIF('Création Personnage'!$B$11,'Calculs bonus malus'!$A$100)*'Calculs bonus malus'!DE107</f>
        <v>0</v>
      </c>
      <c r="DH107" s="7">
        <f>COUNTIF('Création Personnage'!$B$11,'Calculs bonus malus'!$A$100)*'Calculs bonus malus'!DG107</f>
        <v>0</v>
      </c>
      <c r="DJ107" s="7">
        <f>COUNTIF('Création Personnage'!$B$11,'Calculs bonus malus'!$A$100)*'Calculs bonus malus'!DI107</f>
        <v>0</v>
      </c>
    </row>
    <row r="108" spans="1:114" x14ac:dyDescent="0.2">
      <c r="A108" s="257"/>
      <c r="B108" t="s">
        <v>149</v>
      </c>
      <c r="D108" s="7">
        <f>COUNTIF('Création Personnage'!$B$11,'Calculs bonus malus'!$A$100)*'Calculs bonus malus'!C108</f>
        <v>0</v>
      </c>
      <c r="F108" s="7">
        <f>COUNTIF('Création Personnage'!$B$11,'Calculs bonus malus'!$A$100)*'Calculs bonus malus'!E108</f>
        <v>0</v>
      </c>
      <c r="H108" s="7">
        <f>COUNTIF('Création Personnage'!$B$11,'Calculs bonus malus'!$A$100)*'Calculs bonus malus'!G108</f>
        <v>0</v>
      </c>
      <c r="J108" s="7">
        <f>COUNTIF('Création Personnage'!$B$11,'Calculs bonus malus'!$A$100)*'Calculs bonus malus'!I108</f>
        <v>0</v>
      </c>
      <c r="L108" s="7">
        <f>COUNTIF('Création Personnage'!$B$11,'Calculs bonus malus'!$A$100)*'Calculs bonus malus'!K108</f>
        <v>0</v>
      </c>
      <c r="N108" s="7">
        <f>COUNTIF('Création Personnage'!$B$11,'Calculs bonus malus'!$A$100)*'Calculs bonus malus'!M108</f>
        <v>0</v>
      </c>
      <c r="P108" s="7">
        <f>COUNTIF('Création Personnage'!$B$11,'Calculs bonus malus'!$A$100)*'Calculs bonus malus'!O108</f>
        <v>0</v>
      </c>
      <c r="R108" s="7">
        <f>COUNTIF('Création Personnage'!$B$11,'Calculs bonus malus'!$A$100)*'Calculs bonus malus'!Q108</f>
        <v>0</v>
      </c>
      <c r="T108" s="7">
        <f>COUNTIF('Création Personnage'!$B$11,'Calculs bonus malus'!$A$100)*'Calculs bonus malus'!S108</f>
        <v>0</v>
      </c>
      <c r="V108" s="7">
        <f>COUNTIF('Création Personnage'!$B$11,'Calculs bonus malus'!$A$100)*'Calculs bonus malus'!U108</f>
        <v>0</v>
      </c>
      <c r="X108" s="7">
        <f>COUNTIF('Création Personnage'!$B$11,'Calculs bonus malus'!$A$100)*'Calculs bonus malus'!W108</f>
        <v>0</v>
      </c>
      <c r="Z108" s="7">
        <f>COUNTIF('Création Personnage'!$B$11,'Calculs bonus malus'!$A$100)*'Calculs bonus malus'!Y108</f>
        <v>0</v>
      </c>
      <c r="AB108" s="7">
        <f>COUNTIF('Création Personnage'!$B$11,'Calculs bonus malus'!$A$100)*'Calculs bonus malus'!AA108</f>
        <v>0</v>
      </c>
      <c r="AD108" s="7">
        <f>COUNTIF('Création Personnage'!$B$11,'Calculs bonus malus'!$A$100)*'Calculs bonus malus'!AC108</f>
        <v>0</v>
      </c>
      <c r="AF108" s="7">
        <f>COUNTIF('Création Personnage'!$B$11,'Calculs bonus malus'!$A$100)*'Calculs bonus malus'!AE108</f>
        <v>0</v>
      </c>
      <c r="AH108" s="7">
        <f>COUNTIF('Création Personnage'!$B$11,'Calculs bonus malus'!$A$100)*'Calculs bonus malus'!AG108</f>
        <v>0</v>
      </c>
      <c r="AJ108" s="7">
        <f>COUNTIF('Création Personnage'!$B$11,'Calculs bonus malus'!$A$100)*'Calculs bonus malus'!AI108</f>
        <v>0</v>
      </c>
      <c r="AL108" s="7">
        <f>COUNTIF('Création Personnage'!$B$11,'Calculs bonus malus'!$A$100)*'Calculs bonus malus'!AK108</f>
        <v>0</v>
      </c>
      <c r="AN108" s="7">
        <f>COUNTIF('Création Personnage'!$B$11,'Calculs bonus malus'!$A$100)*'Calculs bonus malus'!AM108</f>
        <v>0</v>
      </c>
      <c r="AP108" s="7">
        <f>COUNTIF('Création Personnage'!$B$11,'Calculs bonus malus'!$A$100)*'Calculs bonus malus'!AO108</f>
        <v>0</v>
      </c>
      <c r="AR108" s="7">
        <f>COUNTIF('Création Personnage'!$B$11,'Calculs bonus malus'!$A$100)*'Calculs bonus malus'!AQ108</f>
        <v>0</v>
      </c>
      <c r="AT108" s="7">
        <f>COUNTIF('Création Personnage'!$B$11,'Calculs bonus malus'!$A$100)*'Calculs bonus malus'!AS108</f>
        <v>0</v>
      </c>
      <c r="AV108" s="7">
        <f>COUNTIF('Création Personnage'!$B$11,'Calculs bonus malus'!$A$100)*'Calculs bonus malus'!AU108</f>
        <v>0</v>
      </c>
      <c r="AX108" s="7">
        <f>COUNTIF('Création Personnage'!$B$11,'Calculs bonus malus'!$A$100)*'Calculs bonus malus'!AW108</f>
        <v>0</v>
      </c>
      <c r="AY108">
        <v>1</v>
      </c>
      <c r="AZ108" s="7">
        <f>COUNTIF('Création Personnage'!$B$11,'Calculs bonus malus'!$A$100)*'Calculs bonus malus'!AY108</f>
        <v>0</v>
      </c>
      <c r="BB108" s="7">
        <f>COUNTIF('Création Personnage'!$B$11,'Calculs bonus malus'!$A$100)*'Calculs bonus malus'!BA108</f>
        <v>0</v>
      </c>
      <c r="BD108" s="7">
        <f>COUNTIF('Création Personnage'!$B$11,'Calculs bonus malus'!$A$100)*'Calculs bonus malus'!BC108</f>
        <v>0</v>
      </c>
      <c r="BF108" s="7">
        <f>COUNTIF('Création Personnage'!$B$11,'Calculs bonus malus'!$A$100)*'Calculs bonus malus'!BE108</f>
        <v>0</v>
      </c>
      <c r="BH108" s="7">
        <f>COUNTIF('Création Personnage'!$B$11,'Calculs bonus malus'!$A$100)*'Calculs bonus malus'!BG108</f>
        <v>0</v>
      </c>
      <c r="BJ108" s="7">
        <f>COUNTIF('Création Personnage'!$B$11,'Calculs bonus malus'!$A$100)*'Calculs bonus malus'!BI108</f>
        <v>0</v>
      </c>
      <c r="BL108" s="7">
        <f>COUNTIF('Création Personnage'!$B$11,'Calculs bonus malus'!$A$100)*'Calculs bonus malus'!BK108</f>
        <v>0</v>
      </c>
      <c r="BN108" s="7">
        <f>COUNTIF('Création Personnage'!$B$11,'Calculs bonus malus'!$A$100)*'Calculs bonus malus'!BM108</f>
        <v>0</v>
      </c>
      <c r="BP108" s="7">
        <f>COUNTIF('Création Personnage'!$B$11,'Calculs bonus malus'!$A$100)*'Calculs bonus malus'!BO108</f>
        <v>0</v>
      </c>
      <c r="BR108" s="7">
        <f>COUNTIF('Création Personnage'!$B$11,'Calculs bonus malus'!$A$100)*'Calculs bonus malus'!BQ108</f>
        <v>0</v>
      </c>
      <c r="BT108" s="7">
        <f>COUNTIF('Création Personnage'!$B$11,'Calculs bonus malus'!$A$100)*'Calculs bonus malus'!BS108</f>
        <v>0</v>
      </c>
      <c r="BV108" s="7">
        <f>COUNTIF('Création Personnage'!$B$11,'Calculs bonus malus'!$A$100)*'Calculs bonus malus'!BU108</f>
        <v>0</v>
      </c>
      <c r="BX108" s="7">
        <f>COUNTIF('Création Personnage'!$B$11,'Calculs bonus malus'!$A$100)*'Calculs bonus malus'!BW108</f>
        <v>0</v>
      </c>
      <c r="BZ108" s="7">
        <f>COUNTIF('Création Personnage'!$B$11,'Calculs bonus malus'!$A$100)*'Calculs bonus malus'!BY108</f>
        <v>0</v>
      </c>
      <c r="CB108" s="7">
        <f>COUNTIF('Création Personnage'!$B$11,'Calculs bonus malus'!$A$100)*'Calculs bonus malus'!CA108</f>
        <v>0</v>
      </c>
      <c r="CD108" s="7">
        <f>COUNTIF('Création Personnage'!$B$11,'Calculs bonus malus'!$A$100)*'Calculs bonus malus'!CC108</f>
        <v>0</v>
      </c>
      <c r="CF108" s="7">
        <f>COUNTIF('Création Personnage'!$B$11,'Calculs bonus malus'!$A$100)*'Calculs bonus malus'!CE108</f>
        <v>0</v>
      </c>
      <c r="CH108" s="7">
        <f>COUNTIF('Création Personnage'!$B$11,'Calculs bonus malus'!$A$100)*'Calculs bonus malus'!CG108</f>
        <v>0</v>
      </c>
      <c r="CJ108" s="7">
        <f>COUNTIF('Création Personnage'!$B$11,'Calculs bonus malus'!$A$100)*'Calculs bonus malus'!CI108</f>
        <v>0</v>
      </c>
      <c r="CL108" s="7">
        <f>COUNTIF('Création Personnage'!$B$11,'Calculs bonus malus'!$A$100)*'Calculs bonus malus'!CK108</f>
        <v>0</v>
      </c>
      <c r="CN108" s="7">
        <f>COUNTIF('Création Personnage'!$B$11,'Calculs bonus malus'!$A$100)*'Calculs bonus malus'!CM108</f>
        <v>0</v>
      </c>
      <c r="CP108" s="7">
        <f>COUNTIF('Création Personnage'!$B$11,'Calculs bonus malus'!$A$100)*'Calculs bonus malus'!CO108</f>
        <v>0</v>
      </c>
      <c r="CR108" s="7">
        <f>COUNTIF('Création Personnage'!$B$11,'Calculs bonus malus'!$A$100)*'Calculs bonus malus'!CQ108</f>
        <v>0</v>
      </c>
      <c r="CT108" s="7">
        <f>COUNTIF('Création Personnage'!$B$11,'Calculs bonus malus'!$A$100)*'Calculs bonus malus'!CS108</f>
        <v>0</v>
      </c>
      <c r="CV108" s="7">
        <f>COUNTIF('Création Personnage'!$B$11,'Calculs bonus malus'!$A$100)*'Calculs bonus malus'!CU108</f>
        <v>0</v>
      </c>
      <c r="CX108" s="7">
        <f>COUNTIF('Création Personnage'!$B$11,'Calculs bonus malus'!$A$100)*'Calculs bonus malus'!CW108</f>
        <v>0</v>
      </c>
      <c r="CZ108" s="7">
        <f>COUNTIF('Création Personnage'!$B$11,'Calculs bonus malus'!$A$100)*'Calculs bonus malus'!CY108</f>
        <v>0</v>
      </c>
      <c r="DB108" s="7">
        <f>COUNTIF('Création Personnage'!$B$11,'Calculs bonus malus'!$A$100)*'Calculs bonus malus'!DA108</f>
        <v>0</v>
      </c>
      <c r="DD108" s="7">
        <f>COUNTIF('Création Personnage'!$B$11,'Calculs bonus malus'!$A$100)*'Calculs bonus malus'!DC108</f>
        <v>0</v>
      </c>
      <c r="DF108" s="7">
        <f>COUNTIF('Création Personnage'!$B$11,'Calculs bonus malus'!$A$100)*'Calculs bonus malus'!DE108</f>
        <v>0</v>
      </c>
      <c r="DH108" s="7">
        <f>COUNTIF('Création Personnage'!$B$11,'Calculs bonus malus'!$A$100)*'Calculs bonus malus'!DG108</f>
        <v>0</v>
      </c>
      <c r="DJ108" s="7">
        <f>COUNTIF('Création Personnage'!$B$11,'Calculs bonus malus'!$A$100)*'Calculs bonus malus'!DI108</f>
        <v>0</v>
      </c>
    </row>
    <row r="109" spans="1:114" x14ac:dyDescent="0.2">
      <c r="A109" s="257"/>
      <c r="B109" t="s">
        <v>118</v>
      </c>
      <c r="D109" s="7">
        <f>COUNTIF('Création Personnage'!$B$11,'Calculs bonus malus'!$A$100)*'Calculs bonus malus'!C109</f>
        <v>0</v>
      </c>
      <c r="F109" s="7">
        <f>COUNTIF('Création Personnage'!$B$11,'Calculs bonus malus'!$A$100)*'Calculs bonus malus'!E109</f>
        <v>0</v>
      </c>
      <c r="H109" s="7">
        <f>COUNTIF('Création Personnage'!$B$11,'Calculs bonus malus'!$A$100)*'Calculs bonus malus'!G109</f>
        <v>0</v>
      </c>
      <c r="J109" s="7">
        <f>COUNTIF('Création Personnage'!$B$11,'Calculs bonus malus'!$A$100)*'Calculs bonus malus'!I109</f>
        <v>0</v>
      </c>
      <c r="L109" s="7">
        <f>COUNTIF('Création Personnage'!$B$11,'Calculs bonus malus'!$A$100)*'Calculs bonus malus'!K109</f>
        <v>0</v>
      </c>
      <c r="N109" s="7">
        <f>COUNTIF('Création Personnage'!$B$11,'Calculs bonus malus'!$A$100)*'Calculs bonus malus'!M109</f>
        <v>0</v>
      </c>
      <c r="P109" s="7">
        <f>COUNTIF('Création Personnage'!$B$11,'Calculs bonus malus'!$A$100)*'Calculs bonus malus'!O109</f>
        <v>0</v>
      </c>
      <c r="R109" s="7">
        <f>COUNTIF('Création Personnage'!$B$11,'Calculs bonus malus'!$A$100)*'Calculs bonus malus'!Q109</f>
        <v>0</v>
      </c>
      <c r="T109" s="7">
        <f>COUNTIF('Création Personnage'!$B$11,'Calculs bonus malus'!$A$100)*'Calculs bonus malus'!S109</f>
        <v>0</v>
      </c>
      <c r="U109">
        <v>1</v>
      </c>
      <c r="V109" s="7">
        <f>COUNTIF('Création Personnage'!$B$11,'Calculs bonus malus'!$A$100)*'Calculs bonus malus'!U109</f>
        <v>0</v>
      </c>
      <c r="X109" s="7">
        <f>COUNTIF('Création Personnage'!$B$11,'Calculs bonus malus'!$A$100)*'Calculs bonus malus'!W109</f>
        <v>0</v>
      </c>
      <c r="Z109" s="7">
        <f>COUNTIF('Création Personnage'!$B$11,'Calculs bonus malus'!$A$100)*'Calculs bonus malus'!Y109</f>
        <v>0</v>
      </c>
      <c r="AB109" s="7">
        <f>COUNTIF('Création Personnage'!$B$11,'Calculs bonus malus'!$A$100)*'Calculs bonus malus'!AA109</f>
        <v>0</v>
      </c>
      <c r="AD109" s="7">
        <f>COUNTIF('Création Personnage'!$B$11,'Calculs bonus malus'!$A$100)*'Calculs bonus malus'!AC109</f>
        <v>0</v>
      </c>
      <c r="AF109" s="7">
        <f>COUNTIF('Création Personnage'!$B$11,'Calculs bonus malus'!$A$100)*'Calculs bonus malus'!AE109</f>
        <v>0</v>
      </c>
      <c r="AH109" s="7">
        <f>COUNTIF('Création Personnage'!$B$11,'Calculs bonus malus'!$A$100)*'Calculs bonus malus'!AG109</f>
        <v>0</v>
      </c>
      <c r="AJ109" s="7">
        <f>COUNTIF('Création Personnage'!$B$11,'Calculs bonus malus'!$A$100)*'Calculs bonus malus'!AI109</f>
        <v>0</v>
      </c>
      <c r="AL109" s="7">
        <f>COUNTIF('Création Personnage'!$B$11,'Calculs bonus malus'!$A$100)*'Calculs bonus malus'!AK109</f>
        <v>0</v>
      </c>
      <c r="AN109" s="7">
        <f>COUNTIF('Création Personnage'!$B$11,'Calculs bonus malus'!$A$100)*'Calculs bonus malus'!AM109</f>
        <v>0</v>
      </c>
      <c r="AP109" s="7">
        <f>COUNTIF('Création Personnage'!$B$11,'Calculs bonus malus'!$A$100)*'Calculs bonus malus'!AO109</f>
        <v>0</v>
      </c>
      <c r="AR109" s="7">
        <f>COUNTIF('Création Personnage'!$B$11,'Calculs bonus malus'!$A$100)*'Calculs bonus malus'!AQ109</f>
        <v>0</v>
      </c>
      <c r="AT109" s="7">
        <f>COUNTIF('Création Personnage'!$B$11,'Calculs bonus malus'!$A$100)*'Calculs bonus malus'!AS109</f>
        <v>0</v>
      </c>
      <c r="AV109" s="7">
        <f>COUNTIF('Création Personnage'!$B$11,'Calculs bonus malus'!$A$100)*'Calculs bonus malus'!AU109</f>
        <v>0</v>
      </c>
      <c r="AX109" s="7">
        <f>COUNTIF('Création Personnage'!$B$11,'Calculs bonus malus'!$A$100)*'Calculs bonus malus'!AW109</f>
        <v>0</v>
      </c>
      <c r="AZ109" s="7">
        <f>COUNTIF('Création Personnage'!$B$11,'Calculs bonus malus'!$A$100)*'Calculs bonus malus'!AY109</f>
        <v>0</v>
      </c>
      <c r="BB109" s="7">
        <f>COUNTIF('Création Personnage'!$B$11,'Calculs bonus malus'!$A$100)*'Calculs bonus malus'!BA109</f>
        <v>0</v>
      </c>
      <c r="BD109" s="7">
        <f>COUNTIF('Création Personnage'!$B$11,'Calculs bonus malus'!$A$100)*'Calculs bonus malus'!BC109</f>
        <v>0</v>
      </c>
      <c r="BF109" s="7">
        <f>COUNTIF('Création Personnage'!$B$11,'Calculs bonus malus'!$A$100)*'Calculs bonus malus'!BE109</f>
        <v>0</v>
      </c>
      <c r="BH109" s="7">
        <f>COUNTIF('Création Personnage'!$B$11,'Calculs bonus malus'!$A$100)*'Calculs bonus malus'!BG109</f>
        <v>0</v>
      </c>
      <c r="BJ109" s="7">
        <f>COUNTIF('Création Personnage'!$B$11,'Calculs bonus malus'!$A$100)*'Calculs bonus malus'!BI109</f>
        <v>0</v>
      </c>
      <c r="BL109" s="7">
        <f>COUNTIF('Création Personnage'!$B$11,'Calculs bonus malus'!$A$100)*'Calculs bonus malus'!BK109</f>
        <v>0</v>
      </c>
      <c r="BN109" s="7">
        <f>COUNTIF('Création Personnage'!$B$11,'Calculs bonus malus'!$A$100)*'Calculs bonus malus'!BM109</f>
        <v>0</v>
      </c>
      <c r="BP109" s="7">
        <f>COUNTIF('Création Personnage'!$B$11,'Calculs bonus malus'!$A$100)*'Calculs bonus malus'!BO109</f>
        <v>0</v>
      </c>
      <c r="BR109" s="7">
        <f>COUNTIF('Création Personnage'!$B$11,'Calculs bonus malus'!$A$100)*'Calculs bonus malus'!BQ109</f>
        <v>0</v>
      </c>
      <c r="BT109" s="7">
        <f>COUNTIF('Création Personnage'!$B$11,'Calculs bonus malus'!$A$100)*'Calculs bonus malus'!BS109</f>
        <v>0</v>
      </c>
      <c r="BV109" s="7">
        <f>COUNTIF('Création Personnage'!$B$11,'Calculs bonus malus'!$A$100)*'Calculs bonus malus'!BU109</f>
        <v>0</v>
      </c>
      <c r="BX109" s="7">
        <f>COUNTIF('Création Personnage'!$B$11,'Calculs bonus malus'!$A$100)*'Calculs bonus malus'!BW109</f>
        <v>0</v>
      </c>
      <c r="BZ109" s="7">
        <f>COUNTIF('Création Personnage'!$B$11,'Calculs bonus malus'!$A$100)*'Calculs bonus malus'!BY109</f>
        <v>0</v>
      </c>
      <c r="CB109" s="7">
        <f>COUNTIF('Création Personnage'!$B$11,'Calculs bonus malus'!$A$100)*'Calculs bonus malus'!CA109</f>
        <v>0</v>
      </c>
      <c r="CD109" s="7">
        <f>COUNTIF('Création Personnage'!$B$11,'Calculs bonus malus'!$A$100)*'Calculs bonus malus'!CC109</f>
        <v>0</v>
      </c>
      <c r="CF109" s="7">
        <f>COUNTIF('Création Personnage'!$B$11,'Calculs bonus malus'!$A$100)*'Calculs bonus malus'!CE109</f>
        <v>0</v>
      </c>
      <c r="CH109" s="7">
        <f>COUNTIF('Création Personnage'!$B$11,'Calculs bonus malus'!$A$100)*'Calculs bonus malus'!CG109</f>
        <v>0</v>
      </c>
      <c r="CJ109" s="7">
        <f>COUNTIF('Création Personnage'!$B$11,'Calculs bonus malus'!$A$100)*'Calculs bonus malus'!CI109</f>
        <v>0</v>
      </c>
      <c r="CL109" s="7">
        <f>COUNTIF('Création Personnage'!$B$11,'Calculs bonus malus'!$A$100)*'Calculs bonus malus'!CK109</f>
        <v>0</v>
      </c>
      <c r="CN109" s="7">
        <f>COUNTIF('Création Personnage'!$B$11,'Calculs bonus malus'!$A$100)*'Calculs bonus malus'!CM109</f>
        <v>0</v>
      </c>
      <c r="CP109" s="7">
        <f>COUNTIF('Création Personnage'!$B$11,'Calculs bonus malus'!$A$100)*'Calculs bonus malus'!CO109</f>
        <v>0</v>
      </c>
      <c r="CR109" s="7">
        <f>COUNTIF('Création Personnage'!$B$11,'Calculs bonus malus'!$A$100)*'Calculs bonus malus'!CQ109</f>
        <v>0</v>
      </c>
      <c r="CT109" s="7">
        <f>COUNTIF('Création Personnage'!$B$11,'Calculs bonus malus'!$A$100)*'Calculs bonus malus'!CS109</f>
        <v>0</v>
      </c>
      <c r="CV109" s="7">
        <f>COUNTIF('Création Personnage'!$B$11,'Calculs bonus malus'!$A$100)*'Calculs bonus malus'!CU109</f>
        <v>0</v>
      </c>
      <c r="CX109" s="7">
        <f>COUNTIF('Création Personnage'!$B$11,'Calculs bonus malus'!$A$100)*'Calculs bonus malus'!CW109</f>
        <v>0</v>
      </c>
      <c r="CZ109" s="7">
        <f>COUNTIF('Création Personnage'!$B$11,'Calculs bonus malus'!$A$100)*'Calculs bonus malus'!CY109</f>
        <v>0</v>
      </c>
      <c r="DB109" s="7">
        <f>COUNTIF('Création Personnage'!$B$11,'Calculs bonus malus'!$A$100)*'Calculs bonus malus'!DA109</f>
        <v>0</v>
      </c>
      <c r="DD109" s="7">
        <f>COUNTIF('Création Personnage'!$B$11,'Calculs bonus malus'!$A$100)*'Calculs bonus malus'!DC109</f>
        <v>0</v>
      </c>
      <c r="DF109" s="7">
        <f>COUNTIF('Création Personnage'!$B$11,'Calculs bonus malus'!$A$100)*'Calculs bonus malus'!DE109</f>
        <v>0</v>
      </c>
      <c r="DH109" s="7">
        <f>COUNTIF('Création Personnage'!$B$11,'Calculs bonus malus'!$A$100)*'Calculs bonus malus'!DG109</f>
        <v>0</v>
      </c>
      <c r="DJ109" s="7">
        <f>COUNTIF('Création Personnage'!$B$11,'Calculs bonus malus'!$A$100)*'Calculs bonus malus'!DI109</f>
        <v>0</v>
      </c>
    </row>
    <row r="110" spans="1:114" x14ac:dyDescent="0.2">
      <c r="A110" s="257" t="str">
        <f>Params!A156</f>
        <v>Navigateur</v>
      </c>
      <c r="B110" t="s">
        <v>133</v>
      </c>
      <c r="D110" s="7">
        <f>COUNTIF('Création Personnage'!$B$11,'Calculs bonus malus'!$A$110)*'Calculs bonus malus'!C110</f>
        <v>0</v>
      </c>
      <c r="F110" s="7">
        <f>COUNTIF('Création Personnage'!$B$11,'Calculs bonus malus'!$A$110)*'Calculs bonus malus'!E110</f>
        <v>0</v>
      </c>
      <c r="H110" s="7">
        <f>COUNTIF('Création Personnage'!$B$11,'Calculs bonus malus'!$A$110)*'Calculs bonus malus'!G110</f>
        <v>0</v>
      </c>
      <c r="I110">
        <v>1</v>
      </c>
      <c r="J110" s="7">
        <f>COUNTIF('Création Personnage'!$B$11,'Calculs bonus malus'!$A$110)*'Calculs bonus malus'!I110</f>
        <v>0</v>
      </c>
      <c r="L110" s="7">
        <f>COUNTIF('Création Personnage'!$B$11,'Calculs bonus malus'!$A$110)*'Calculs bonus malus'!K110</f>
        <v>0</v>
      </c>
      <c r="N110" s="7">
        <f>COUNTIF('Création Personnage'!$B$11,'Calculs bonus malus'!$A$110)*'Calculs bonus malus'!M110</f>
        <v>0</v>
      </c>
      <c r="P110" s="7">
        <f>COUNTIF('Création Personnage'!$B$11,'Calculs bonus malus'!$A$110)*'Calculs bonus malus'!O110</f>
        <v>0</v>
      </c>
      <c r="R110" s="7">
        <f>COUNTIF('Création Personnage'!$B$11,'Calculs bonus malus'!$A$110)*'Calculs bonus malus'!Q110</f>
        <v>0</v>
      </c>
      <c r="T110" s="7">
        <f>COUNTIF('Création Personnage'!$B$11,'Calculs bonus malus'!$A$110)*'Calculs bonus malus'!S110</f>
        <v>0</v>
      </c>
      <c r="V110" s="7">
        <f>COUNTIF('Création Personnage'!$B$11,'Calculs bonus malus'!$A$110)*'Calculs bonus malus'!U110</f>
        <v>0</v>
      </c>
      <c r="X110" s="7">
        <f>COUNTIF('Création Personnage'!$B$11,'Calculs bonus malus'!$A$110)*'Calculs bonus malus'!W110</f>
        <v>0</v>
      </c>
      <c r="Z110" s="7">
        <f>COUNTIF('Création Personnage'!$B$11,'Calculs bonus malus'!$A$110)*'Calculs bonus malus'!Y110</f>
        <v>0</v>
      </c>
      <c r="AB110" s="7">
        <f>COUNTIF('Création Personnage'!$B$11,'Calculs bonus malus'!$A$110)*'Calculs bonus malus'!AA110</f>
        <v>0</v>
      </c>
      <c r="AD110" s="7">
        <f>COUNTIF('Création Personnage'!$B$11,'Calculs bonus malus'!$A$110)*'Calculs bonus malus'!AC110</f>
        <v>0</v>
      </c>
      <c r="AF110" s="7">
        <f>COUNTIF('Création Personnage'!$B$11,'Calculs bonus malus'!$A$110)*'Calculs bonus malus'!AE110</f>
        <v>0</v>
      </c>
      <c r="AH110" s="7">
        <f>COUNTIF('Création Personnage'!$B$11,'Calculs bonus malus'!$A$110)*'Calculs bonus malus'!AG110</f>
        <v>0</v>
      </c>
      <c r="AJ110" s="7">
        <f>COUNTIF('Création Personnage'!$B$11,'Calculs bonus malus'!$A$110)*'Calculs bonus malus'!AI110</f>
        <v>0</v>
      </c>
      <c r="AL110" s="7">
        <f>COUNTIF('Création Personnage'!$B$11,'Calculs bonus malus'!$A$110)*'Calculs bonus malus'!AK110</f>
        <v>0</v>
      </c>
      <c r="AN110" s="7">
        <f>COUNTIF('Création Personnage'!$B$11,'Calculs bonus malus'!$A$110)*'Calculs bonus malus'!AM110</f>
        <v>0</v>
      </c>
      <c r="AP110" s="7">
        <f>COUNTIF('Création Personnage'!$B$11,'Calculs bonus malus'!$A$110)*'Calculs bonus malus'!AO110</f>
        <v>0</v>
      </c>
      <c r="AR110" s="7">
        <f>COUNTIF('Création Personnage'!$B$11,'Calculs bonus malus'!$A$110)*'Calculs bonus malus'!AQ110</f>
        <v>0</v>
      </c>
      <c r="AT110" s="7">
        <f>COUNTIF('Création Personnage'!$B$11,'Calculs bonus malus'!$A$110)*'Calculs bonus malus'!AS110</f>
        <v>0</v>
      </c>
      <c r="AV110" s="7">
        <f>COUNTIF('Création Personnage'!$B$11,'Calculs bonus malus'!$A$110)*'Calculs bonus malus'!AU110</f>
        <v>0</v>
      </c>
      <c r="AX110" s="7">
        <f>COUNTIF('Création Personnage'!$B$11,'Calculs bonus malus'!$A$110)*'Calculs bonus malus'!AW110</f>
        <v>0</v>
      </c>
      <c r="AZ110" s="7">
        <f>COUNTIF('Création Personnage'!$B$11,'Calculs bonus malus'!$A$110)*'Calculs bonus malus'!AY110</f>
        <v>0</v>
      </c>
      <c r="BB110" s="7">
        <f>COUNTIF('Création Personnage'!$B$11,'Calculs bonus malus'!$A$110)*'Calculs bonus malus'!BA110</f>
        <v>0</v>
      </c>
      <c r="BD110" s="7">
        <f>COUNTIF('Création Personnage'!$B$11,'Calculs bonus malus'!$A$110)*'Calculs bonus malus'!BC110</f>
        <v>0</v>
      </c>
      <c r="BF110" s="7">
        <f>COUNTIF('Création Personnage'!$B$11,'Calculs bonus malus'!$A$110)*'Calculs bonus malus'!BE110</f>
        <v>0</v>
      </c>
      <c r="BH110" s="7">
        <f>COUNTIF('Création Personnage'!$B$11,'Calculs bonus malus'!$A$110)*'Calculs bonus malus'!BG110</f>
        <v>0</v>
      </c>
      <c r="BJ110" s="7">
        <f>COUNTIF('Création Personnage'!$B$11,'Calculs bonus malus'!$A$110)*'Calculs bonus malus'!BI110</f>
        <v>0</v>
      </c>
      <c r="BL110" s="7">
        <f>COUNTIF('Création Personnage'!$B$11,'Calculs bonus malus'!$A$110)*'Calculs bonus malus'!BK110</f>
        <v>0</v>
      </c>
      <c r="BN110" s="7">
        <f>COUNTIF('Création Personnage'!$B$11,'Calculs bonus malus'!$A$110)*'Calculs bonus malus'!BM110</f>
        <v>0</v>
      </c>
      <c r="BP110" s="7">
        <f>COUNTIF('Création Personnage'!$B$11,'Calculs bonus malus'!$A$110)*'Calculs bonus malus'!BO110</f>
        <v>0</v>
      </c>
      <c r="BR110" s="7">
        <f>COUNTIF('Création Personnage'!$B$11,'Calculs bonus malus'!$A$110)*'Calculs bonus malus'!BQ110</f>
        <v>0</v>
      </c>
      <c r="BT110" s="7">
        <f>COUNTIF('Création Personnage'!$B$11,'Calculs bonus malus'!$A$110)*'Calculs bonus malus'!BS110</f>
        <v>0</v>
      </c>
      <c r="BV110" s="7">
        <f>COUNTIF('Création Personnage'!$B$11,'Calculs bonus malus'!$A$110)*'Calculs bonus malus'!BU110</f>
        <v>0</v>
      </c>
      <c r="BX110" s="7">
        <f>COUNTIF('Création Personnage'!$B$11,'Calculs bonus malus'!$A$110)*'Calculs bonus malus'!BW110</f>
        <v>0</v>
      </c>
      <c r="BZ110" s="7">
        <f>COUNTIF('Création Personnage'!$B$11,'Calculs bonus malus'!$A$110)*'Calculs bonus malus'!BY110</f>
        <v>0</v>
      </c>
      <c r="CB110" s="7">
        <f>COUNTIF('Création Personnage'!$B$11,'Calculs bonus malus'!$A$110)*'Calculs bonus malus'!CA110</f>
        <v>0</v>
      </c>
      <c r="CD110" s="7">
        <f>COUNTIF('Création Personnage'!$B$11,'Calculs bonus malus'!$A$110)*'Calculs bonus malus'!CC110</f>
        <v>0</v>
      </c>
      <c r="CF110" s="7">
        <f>COUNTIF('Création Personnage'!$B$11,'Calculs bonus malus'!$A$110)*'Calculs bonus malus'!CE110</f>
        <v>0</v>
      </c>
      <c r="CH110" s="7">
        <f>COUNTIF('Création Personnage'!$B$11,'Calculs bonus malus'!$A$110)*'Calculs bonus malus'!CG110</f>
        <v>0</v>
      </c>
      <c r="CJ110" s="7">
        <f>COUNTIF('Création Personnage'!$B$11,'Calculs bonus malus'!$A$110)*'Calculs bonus malus'!CI110</f>
        <v>0</v>
      </c>
      <c r="CL110" s="7">
        <f>COUNTIF('Création Personnage'!$B$11,'Calculs bonus malus'!$A$110)*'Calculs bonus malus'!CK110</f>
        <v>0</v>
      </c>
      <c r="CN110" s="7">
        <f>COUNTIF('Création Personnage'!$B$11,'Calculs bonus malus'!$A$110)*'Calculs bonus malus'!CM110</f>
        <v>0</v>
      </c>
      <c r="CP110" s="7">
        <f>COUNTIF('Création Personnage'!$B$11,'Calculs bonus malus'!$A$110)*'Calculs bonus malus'!CO110</f>
        <v>0</v>
      </c>
      <c r="CR110" s="7">
        <f>COUNTIF('Création Personnage'!$B$11,'Calculs bonus malus'!$A$110)*'Calculs bonus malus'!CQ110</f>
        <v>0</v>
      </c>
      <c r="CT110" s="7">
        <f>COUNTIF('Création Personnage'!$B$11,'Calculs bonus malus'!$A$110)*'Calculs bonus malus'!CS110</f>
        <v>0</v>
      </c>
      <c r="CV110" s="7">
        <f>COUNTIF('Création Personnage'!$B$11,'Calculs bonus malus'!$A$110)*'Calculs bonus malus'!CU110</f>
        <v>0</v>
      </c>
      <c r="CX110" s="7">
        <f>COUNTIF('Création Personnage'!$B$11,'Calculs bonus malus'!$A$110)*'Calculs bonus malus'!CW110</f>
        <v>0</v>
      </c>
      <c r="CZ110" s="7">
        <f>COUNTIF('Création Personnage'!$B$11,'Calculs bonus malus'!$A$110)*'Calculs bonus malus'!CY110</f>
        <v>0</v>
      </c>
      <c r="DB110" s="7">
        <f>COUNTIF('Création Personnage'!$B$11,'Calculs bonus malus'!$A$110)*'Calculs bonus malus'!DA110</f>
        <v>0</v>
      </c>
      <c r="DD110" s="7">
        <f>COUNTIF('Création Personnage'!$B$11,'Calculs bonus malus'!$A$110)*'Calculs bonus malus'!DC110</f>
        <v>0</v>
      </c>
      <c r="DF110" s="7">
        <f>COUNTIF('Création Personnage'!$B$11,'Calculs bonus malus'!$A$110)*'Calculs bonus malus'!DE110</f>
        <v>0</v>
      </c>
      <c r="DH110" s="7">
        <f>COUNTIF('Création Personnage'!$B$11,'Calculs bonus malus'!$A$110)*'Calculs bonus malus'!DG110</f>
        <v>0</v>
      </c>
      <c r="DJ110" s="7">
        <f>COUNTIF('Création Personnage'!$B$11,'Calculs bonus malus'!$A$110)*'Calculs bonus malus'!DI110</f>
        <v>0</v>
      </c>
    </row>
    <row r="111" spans="1:114" x14ac:dyDescent="0.2">
      <c r="A111" s="257"/>
      <c r="B111" t="s">
        <v>164</v>
      </c>
      <c r="D111" s="7">
        <f>COUNTIF('Création Personnage'!$B$11,'Calculs bonus malus'!$A$110)*'Calculs bonus malus'!C111</f>
        <v>0</v>
      </c>
      <c r="F111" s="7">
        <f>COUNTIF('Création Personnage'!$B$11,'Calculs bonus malus'!$A$110)*'Calculs bonus malus'!E111</f>
        <v>0</v>
      </c>
      <c r="H111" s="7">
        <f>COUNTIF('Création Personnage'!$B$11,'Calculs bonus malus'!$A$110)*'Calculs bonus malus'!G111</f>
        <v>0</v>
      </c>
      <c r="J111" s="7">
        <f>COUNTIF('Création Personnage'!$B$11,'Calculs bonus malus'!$A$110)*'Calculs bonus malus'!I111</f>
        <v>0</v>
      </c>
      <c r="L111" s="7">
        <f>COUNTIF('Création Personnage'!$B$11,'Calculs bonus malus'!$A$110)*'Calculs bonus malus'!K111</f>
        <v>0</v>
      </c>
      <c r="N111" s="7">
        <f>COUNTIF('Création Personnage'!$B$11,'Calculs bonus malus'!$A$110)*'Calculs bonus malus'!M111</f>
        <v>0</v>
      </c>
      <c r="P111" s="7">
        <f>COUNTIF('Création Personnage'!$B$11,'Calculs bonus malus'!$A$110)*'Calculs bonus malus'!O111</f>
        <v>0</v>
      </c>
      <c r="R111" s="7">
        <f>COUNTIF('Création Personnage'!$B$11,'Calculs bonus malus'!$A$110)*'Calculs bonus malus'!Q111</f>
        <v>0</v>
      </c>
      <c r="T111" s="7">
        <f>COUNTIF('Création Personnage'!$B$11,'Calculs bonus malus'!$A$110)*'Calculs bonus malus'!S111</f>
        <v>0</v>
      </c>
      <c r="V111" s="7">
        <f>COUNTIF('Création Personnage'!$B$11,'Calculs bonus malus'!$A$110)*'Calculs bonus malus'!U111</f>
        <v>0</v>
      </c>
      <c r="X111" s="7">
        <f>COUNTIF('Création Personnage'!$B$11,'Calculs bonus malus'!$A$110)*'Calculs bonus malus'!W111</f>
        <v>0</v>
      </c>
      <c r="Z111" s="7">
        <f>COUNTIF('Création Personnage'!$B$11,'Calculs bonus malus'!$A$110)*'Calculs bonus malus'!Y111</f>
        <v>0</v>
      </c>
      <c r="AB111" s="7">
        <f>COUNTIF('Création Personnage'!$B$11,'Calculs bonus malus'!$A$110)*'Calculs bonus malus'!AA111</f>
        <v>0</v>
      </c>
      <c r="AD111" s="7">
        <f>COUNTIF('Création Personnage'!$B$11,'Calculs bonus malus'!$A$110)*'Calculs bonus malus'!AC111</f>
        <v>0</v>
      </c>
      <c r="AF111" s="7">
        <f>COUNTIF('Création Personnage'!$B$11,'Calculs bonus malus'!$A$110)*'Calculs bonus malus'!AE111</f>
        <v>0</v>
      </c>
      <c r="AH111" s="7">
        <f>COUNTIF('Création Personnage'!$B$11,'Calculs bonus malus'!$A$110)*'Calculs bonus malus'!AG111</f>
        <v>0</v>
      </c>
      <c r="AJ111" s="7">
        <f>COUNTIF('Création Personnage'!$B$11,'Calculs bonus malus'!$A$110)*'Calculs bonus malus'!AI111</f>
        <v>0</v>
      </c>
      <c r="AL111" s="7">
        <f>COUNTIF('Création Personnage'!$B$11,'Calculs bonus malus'!$A$110)*'Calculs bonus malus'!AK111</f>
        <v>0</v>
      </c>
      <c r="AN111" s="7">
        <f>COUNTIF('Création Personnage'!$B$11,'Calculs bonus malus'!$A$110)*'Calculs bonus malus'!AM111</f>
        <v>0</v>
      </c>
      <c r="AP111" s="7">
        <f>COUNTIF('Création Personnage'!$B$11,'Calculs bonus malus'!$A$110)*'Calculs bonus malus'!AO111</f>
        <v>0</v>
      </c>
      <c r="AR111" s="7">
        <f>COUNTIF('Création Personnage'!$B$11,'Calculs bonus malus'!$A$110)*'Calculs bonus malus'!AQ111</f>
        <v>0</v>
      </c>
      <c r="AT111" s="7">
        <f>COUNTIF('Création Personnage'!$B$11,'Calculs bonus malus'!$A$110)*'Calculs bonus malus'!AS111</f>
        <v>0</v>
      </c>
      <c r="AV111" s="7">
        <f>COUNTIF('Création Personnage'!$B$11,'Calculs bonus malus'!$A$110)*'Calculs bonus malus'!AU111</f>
        <v>0</v>
      </c>
      <c r="AX111" s="7">
        <f>COUNTIF('Création Personnage'!$B$11,'Calculs bonus malus'!$A$110)*'Calculs bonus malus'!AW111</f>
        <v>0</v>
      </c>
      <c r="AZ111" s="7">
        <f>COUNTIF('Création Personnage'!$B$11,'Calculs bonus malus'!$A$110)*'Calculs bonus malus'!AY111</f>
        <v>0</v>
      </c>
      <c r="BB111" s="7">
        <f>COUNTIF('Création Personnage'!$B$11,'Calculs bonus malus'!$A$110)*'Calculs bonus malus'!BA111</f>
        <v>0</v>
      </c>
      <c r="BD111" s="7">
        <f>COUNTIF('Création Personnage'!$B$11,'Calculs bonus malus'!$A$110)*'Calculs bonus malus'!BC111</f>
        <v>0</v>
      </c>
      <c r="BF111" s="7">
        <f>COUNTIF('Création Personnage'!$B$11,'Calculs bonus malus'!$A$110)*'Calculs bonus malus'!BE111</f>
        <v>0</v>
      </c>
      <c r="BH111" s="7">
        <f>COUNTIF('Création Personnage'!$B$11,'Calculs bonus malus'!$A$110)*'Calculs bonus malus'!BG111</f>
        <v>0</v>
      </c>
      <c r="BJ111" s="7">
        <f>COUNTIF('Création Personnage'!$B$11,'Calculs bonus malus'!$A$110)*'Calculs bonus malus'!BI111</f>
        <v>0</v>
      </c>
      <c r="BL111" s="7">
        <f>COUNTIF('Création Personnage'!$B$11,'Calculs bonus malus'!$A$110)*'Calculs bonus malus'!BK111</f>
        <v>0</v>
      </c>
      <c r="BN111" s="7">
        <f>COUNTIF('Création Personnage'!$B$11,'Calculs bonus malus'!$A$110)*'Calculs bonus malus'!BM111</f>
        <v>0</v>
      </c>
      <c r="BP111" s="7">
        <f>COUNTIF('Création Personnage'!$B$11,'Calculs bonus malus'!$A$110)*'Calculs bonus malus'!BO111</f>
        <v>0</v>
      </c>
      <c r="BR111" s="7">
        <f>COUNTIF('Création Personnage'!$B$11,'Calculs bonus malus'!$A$110)*'Calculs bonus malus'!BQ111</f>
        <v>0</v>
      </c>
      <c r="BT111" s="7">
        <f>COUNTIF('Création Personnage'!$B$11,'Calculs bonus malus'!$A$110)*'Calculs bonus malus'!BS111</f>
        <v>0</v>
      </c>
      <c r="BV111" s="7">
        <f>COUNTIF('Création Personnage'!$B$11,'Calculs bonus malus'!$A$110)*'Calculs bonus malus'!BU111</f>
        <v>0</v>
      </c>
      <c r="BX111" s="7">
        <f>COUNTIF('Création Personnage'!$B$11,'Calculs bonus malus'!$A$110)*'Calculs bonus malus'!BW111</f>
        <v>0</v>
      </c>
      <c r="BZ111" s="7">
        <f>COUNTIF('Création Personnage'!$B$11,'Calculs bonus malus'!$A$110)*'Calculs bonus malus'!BY111</f>
        <v>0</v>
      </c>
      <c r="CB111" s="7">
        <f>COUNTIF('Création Personnage'!$B$11,'Calculs bonus malus'!$A$110)*'Calculs bonus malus'!CA111</f>
        <v>0</v>
      </c>
      <c r="CC111">
        <v>1</v>
      </c>
      <c r="CD111" s="7">
        <f>COUNTIF('Création Personnage'!$B$11,'Calculs bonus malus'!$A$110)*'Calculs bonus malus'!CC111</f>
        <v>0</v>
      </c>
      <c r="CF111" s="7">
        <f>COUNTIF('Création Personnage'!$B$11,'Calculs bonus malus'!$A$110)*'Calculs bonus malus'!CE111</f>
        <v>0</v>
      </c>
      <c r="CH111" s="7">
        <f>COUNTIF('Création Personnage'!$B$11,'Calculs bonus malus'!$A$110)*'Calculs bonus malus'!CG111</f>
        <v>0</v>
      </c>
      <c r="CJ111" s="7">
        <f>COUNTIF('Création Personnage'!$B$11,'Calculs bonus malus'!$A$110)*'Calculs bonus malus'!CI111</f>
        <v>0</v>
      </c>
      <c r="CL111" s="7">
        <f>COUNTIF('Création Personnage'!$B$11,'Calculs bonus malus'!$A$110)*'Calculs bonus malus'!CK111</f>
        <v>0</v>
      </c>
      <c r="CN111" s="7">
        <f>COUNTIF('Création Personnage'!$B$11,'Calculs bonus malus'!$A$110)*'Calculs bonus malus'!CM111</f>
        <v>0</v>
      </c>
      <c r="CP111" s="7">
        <f>COUNTIF('Création Personnage'!$B$11,'Calculs bonus malus'!$A$110)*'Calculs bonus malus'!CO111</f>
        <v>0</v>
      </c>
      <c r="CR111" s="7">
        <f>COUNTIF('Création Personnage'!$B$11,'Calculs bonus malus'!$A$110)*'Calculs bonus malus'!CQ111</f>
        <v>0</v>
      </c>
      <c r="CT111" s="7">
        <f>COUNTIF('Création Personnage'!$B$11,'Calculs bonus malus'!$A$110)*'Calculs bonus malus'!CS111</f>
        <v>0</v>
      </c>
      <c r="CV111" s="7">
        <f>COUNTIF('Création Personnage'!$B$11,'Calculs bonus malus'!$A$110)*'Calculs bonus malus'!CU111</f>
        <v>0</v>
      </c>
      <c r="CX111" s="7">
        <f>COUNTIF('Création Personnage'!$B$11,'Calculs bonus malus'!$A$110)*'Calculs bonus malus'!CW111</f>
        <v>0</v>
      </c>
      <c r="CZ111" s="7">
        <f>COUNTIF('Création Personnage'!$B$11,'Calculs bonus malus'!$A$110)*'Calculs bonus malus'!CY111</f>
        <v>0</v>
      </c>
      <c r="DB111" s="7">
        <f>COUNTIF('Création Personnage'!$B$11,'Calculs bonus malus'!$A$110)*'Calculs bonus malus'!DA111</f>
        <v>0</v>
      </c>
      <c r="DD111" s="7">
        <f>COUNTIF('Création Personnage'!$B$11,'Calculs bonus malus'!$A$110)*'Calculs bonus malus'!DC111</f>
        <v>0</v>
      </c>
      <c r="DF111" s="7">
        <f>COUNTIF('Création Personnage'!$B$11,'Calculs bonus malus'!$A$110)*'Calculs bonus malus'!DE111</f>
        <v>0</v>
      </c>
      <c r="DH111" s="7">
        <f>COUNTIF('Création Personnage'!$B$11,'Calculs bonus malus'!$A$110)*'Calculs bonus malus'!DG111</f>
        <v>0</v>
      </c>
      <c r="DJ111" s="7">
        <f>COUNTIF('Création Personnage'!$B$11,'Calculs bonus malus'!$A$110)*'Calculs bonus malus'!DI111</f>
        <v>0</v>
      </c>
    </row>
    <row r="112" spans="1:114" x14ac:dyDescent="0.2">
      <c r="A112" s="257"/>
      <c r="B112" t="s">
        <v>177</v>
      </c>
      <c r="D112" s="7">
        <f>COUNTIF('Création Personnage'!$B$11,'Calculs bonus malus'!$A$110)*'Calculs bonus malus'!C112</f>
        <v>0</v>
      </c>
      <c r="F112" s="7">
        <f>COUNTIF('Création Personnage'!$B$11,'Calculs bonus malus'!$A$110)*'Calculs bonus malus'!E112</f>
        <v>0</v>
      </c>
      <c r="H112" s="7">
        <f>COUNTIF('Création Personnage'!$B$11,'Calculs bonus malus'!$A$110)*'Calculs bonus malus'!G112</f>
        <v>0</v>
      </c>
      <c r="J112" s="7">
        <f>COUNTIF('Création Personnage'!$B$11,'Calculs bonus malus'!$A$110)*'Calculs bonus malus'!I112</f>
        <v>0</v>
      </c>
      <c r="L112" s="7">
        <f>COUNTIF('Création Personnage'!$B$11,'Calculs bonus malus'!$A$110)*'Calculs bonus malus'!K112</f>
        <v>0</v>
      </c>
      <c r="N112" s="7">
        <f>COUNTIF('Création Personnage'!$B$11,'Calculs bonus malus'!$A$110)*'Calculs bonus malus'!M112</f>
        <v>0</v>
      </c>
      <c r="P112" s="7">
        <f>COUNTIF('Création Personnage'!$B$11,'Calculs bonus malus'!$A$110)*'Calculs bonus malus'!O112</f>
        <v>0</v>
      </c>
      <c r="R112" s="7">
        <f>COUNTIF('Création Personnage'!$B$11,'Calculs bonus malus'!$A$110)*'Calculs bonus malus'!Q112</f>
        <v>0</v>
      </c>
      <c r="T112" s="7">
        <f>COUNTIF('Création Personnage'!$B$11,'Calculs bonus malus'!$A$110)*'Calculs bonus malus'!S112</f>
        <v>0</v>
      </c>
      <c r="V112" s="7">
        <f>COUNTIF('Création Personnage'!$B$11,'Calculs bonus malus'!$A$110)*'Calculs bonus malus'!U112</f>
        <v>0</v>
      </c>
      <c r="X112" s="7">
        <f>COUNTIF('Création Personnage'!$B$11,'Calculs bonus malus'!$A$110)*'Calculs bonus malus'!W112</f>
        <v>0</v>
      </c>
      <c r="Z112" s="7">
        <f>COUNTIF('Création Personnage'!$B$11,'Calculs bonus malus'!$A$110)*'Calculs bonus malus'!Y112</f>
        <v>0</v>
      </c>
      <c r="AB112" s="7">
        <f>COUNTIF('Création Personnage'!$B$11,'Calculs bonus malus'!$A$110)*'Calculs bonus malus'!AA112</f>
        <v>0</v>
      </c>
      <c r="AD112" s="7">
        <f>COUNTIF('Création Personnage'!$B$11,'Calculs bonus malus'!$A$110)*'Calculs bonus malus'!AC112</f>
        <v>0</v>
      </c>
      <c r="AF112" s="7">
        <f>COUNTIF('Création Personnage'!$B$11,'Calculs bonus malus'!$A$110)*'Calculs bonus malus'!AE112</f>
        <v>0</v>
      </c>
      <c r="AH112" s="7">
        <f>COUNTIF('Création Personnage'!$B$11,'Calculs bonus malus'!$A$110)*'Calculs bonus malus'!AG112</f>
        <v>0</v>
      </c>
      <c r="AJ112" s="7">
        <f>COUNTIF('Création Personnage'!$B$11,'Calculs bonus malus'!$A$110)*'Calculs bonus malus'!AI112</f>
        <v>0</v>
      </c>
      <c r="AL112" s="7">
        <f>COUNTIF('Création Personnage'!$B$11,'Calculs bonus malus'!$A$110)*'Calculs bonus malus'!AK112</f>
        <v>0</v>
      </c>
      <c r="AN112" s="7">
        <f>COUNTIF('Création Personnage'!$B$11,'Calculs bonus malus'!$A$110)*'Calculs bonus malus'!AM112</f>
        <v>0</v>
      </c>
      <c r="AP112" s="7">
        <f>COUNTIF('Création Personnage'!$B$11,'Calculs bonus malus'!$A$110)*'Calculs bonus malus'!AO112</f>
        <v>0</v>
      </c>
      <c r="AR112" s="7">
        <f>COUNTIF('Création Personnage'!$B$11,'Calculs bonus malus'!$A$110)*'Calculs bonus malus'!AQ112</f>
        <v>0</v>
      </c>
      <c r="AT112" s="7">
        <f>COUNTIF('Création Personnage'!$B$11,'Calculs bonus malus'!$A$110)*'Calculs bonus malus'!AS112</f>
        <v>0</v>
      </c>
      <c r="AV112" s="7">
        <f>COUNTIF('Création Personnage'!$B$11,'Calculs bonus malus'!$A$110)*'Calculs bonus malus'!AU112</f>
        <v>0</v>
      </c>
      <c r="AX112" s="7">
        <f>COUNTIF('Création Personnage'!$B$11,'Calculs bonus malus'!$A$110)*'Calculs bonus malus'!AW112</f>
        <v>0</v>
      </c>
      <c r="AZ112" s="7">
        <f>COUNTIF('Création Personnage'!$B$11,'Calculs bonus malus'!$A$110)*'Calculs bonus malus'!AY112</f>
        <v>0</v>
      </c>
      <c r="BB112" s="7">
        <f>COUNTIF('Création Personnage'!$B$11,'Calculs bonus malus'!$A$110)*'Calculs bonus malus'!BA112</f>
        <v>0</v>
      </c>
      <c r="BD112" s="7">
        <f>COUNTIF('Création Personnage'!$B$11,'Calculs bonus malus'!$A$110)*'Calculs bonus malus'!BC112</f>
        <v>0</v>
      </c>
      <c r="BF112" s="7">
        <f>COUNTIF('Création Personnage'!$B$11,'Calculs bonus malus'!$A$110)*'Calculs bonus malus'!BE112</f>
        <v>0</v>
      </c>
      <c r="BH112" s="7">
        <f>COUNTIF('Création Personnage'!$B$11,'Calculs bonus malus'!$A$110)*'Calculs bonus malus'!BG112</f>
        <v>0</v>
      </c>
      <c r="BJ112" s="7">
        <f>COUNTIF('Création Personnage'!$B$11,'Calculs bonus malus'!$A$110)*'Calculs bonus malus'!BI112</f>
        <v>0</v>
      </c>
      <c r="BL112" s="7">
        <f>COUNTIF('Création Personnage'!$B$11,'Calculs bonus malus'!$A$110)*'Calculs bonus malus'!BK112</f>
        <v>0</v>
      </c>
      <c r="BN112" s="7">
        <f>COUNTIF('Création Personnage'!$B$11,'Calculs bonus malus'!$A$110)*'Calculs bonus malus'!BM112</f>
        <v>0</v>
      </c>
      <c r="BP112" s="7">
        <f>COUNTIF('Création Personnage'!$B$11,'Calculs bonus malus'!$A$110)*'Calculs bonus malus'!BO112</f>
        <v>0</v>
      </c>
      <c r="BR112" s="7">
        <f>COUNTIF('Création Personnage'!$B$11,'Calculs bonus malus'!$A$110)*'Calculs bonus malus'!BQ112</f>
        <v>0</v>
      </c>
      <c r="BT112" s="7">
        <f>COUNTIF('Création Personnage'!$B$11,'Calculs bonus malus'!$A$110)*'Calculs bonus malus'!BS112</f>
        <v>0</v>
      </c>
      <c r="BV112" s="7">
        <f>COUNTIF('Création Personnage'!$B$11,'Calculs bonus malus'!$A$110)*'Calculs bonus malus'!BU112</f>
        <v>0</v>
      </c>
      <c r="BX112" s="7">
        <f>COUNTIF('Création Personnage'!$B$11,'Calculs bonus malus'!$A$110)*'Calculs bonus malus'!BW112</f>
        <v>0</v>
      </c>
      <c r="BZ112" s="7">
        <f>COUNTIF('Création Personnage'!$B$11,'Calculs bonus malus'!$A$110)*'Calculs bonus malus'!BY112</f>
        <v>0</v>
      </c>
      <c r="CB112" s="7">
        <f>COUNTIF('Création Personnage'!$B$11,'Calculs bonus malus'!$A$110)*'Calculs bonus malus'!CA112</f>
        <v>0</v>
      </c>
      <c r="CD112" s="7">
        <f>COUNTIF('Création Personnage'!$B$11,'Calculs bonus malus'!$A$110)*'Calculs bonus malus'!CC112</f>
        <v>0</v>
      </c>
      <c r="CF112" s="7">
        <f>COUNTIF('Création Personnage'!$B$11,'Calculs bonus malus'!$A$110)*'Calculs bonus malus'!CE112</f>
        <v>0</v>
      </c>
      <c r="CH112" s="7">
        <f>COUNTIF('Création Personnage'!$B$11,'Calculs bonus malus'!$A$110)*'Calculs bonus malus'!CG112</f>
        <v>0</v>
      </c>
      <c r="CJ112" s="7">
        <f>COUNTIF('Création Personnage'!$B$11,'Calculs bonus malus'!$A$110)*'Calculs bonus malus'!CI112</f>
        <v>0</v>
      </c>
      <c r="CL112" s="7">
        <f>COUNTIF('Création Personnage'!$B$11,'Calculs bonus malus'!$A$110)*'Calculs bonus malus'!CK112</f>
        <v>0</v>
      </c>
      <c r="CN112" s="7">
        <f>COUNTIF('Création Personnage'!$B$11,'Calculs bonus malus'!$A$110)*'Calculs bonus malus'!CM112</f>
        <v>0</v>
      </c>
      <c r="CP112" s="7">
        <f>COUNTIF('Création Personnage'!$B$11,'Calculs bonus malus'!$A$110)*'Calculs bonus malus'!CO112</f>
        <v>0</v>
      </c>
      <c r="CR112" s="7">
        <f>COUNTIF('Création Personnage'!$B$11,'Calculs bonus malus'!$A$110)*'Calculs bonus malus'!CQ112</f>
        <v>0</v>
      </c>
      <c r="CT112" s="7">
        <f>COUNTIF('Création Personnage'!$B$11,'Calculs bonus malus'!$A$110)*'Calculs bonus malus'!CS112</f>
        <v>0</v>
      </c>
      <c r="CV112" s="7">
        <f>COUNTIF('Création Personnage'!$B$11,'Calculs bonus malus'!$A$110)*'Calculs bonus malus'!CU112</f>
        <v>0</v>
      </c>
      <c r="CX112" s="7">
        <f>COUNTIF('Création Personnage'!$B$11,'Calculs bonus malus'!$A$110)*'Calculs bonus malus'!CW112</f>
        <v>0</v>
      </c>
      <c r="CZ112" s="7">
        <f>COUNTIF('Création Personnage'!$B$11,'Calculs bonus malus'!$A$110)*'Calculs bonus malus'!CY112</f>
        <v>0</v>
      </c>
      <c r="DB112" s="7">
        <f>COUNTIF('Création Personnage'!$B$11,'Calculs bonus malus'!$A$110)*'Calculs bonus malus'!DA112</f>
        <v>0</v>
      </c>
      <c r="DC112">
        <v>1</v>
      </c>
      <c r="DD112" s="7">
        <f>COUNTIF('Création Personnage'!$B$11,'Calculs bonus malus'!$A$110)*'Calculs bonus malus'!DC112</f>
        <v>0</v>
      </c>
      <c r="DF112" s="7">
        <f>COUNTIF('Création Personnage'!$B$11,'Calculs bonus malus'!$A$110)*'Calculs bonus malus'!DE112</f>
        <v>0</v>
      </c>
      <c r="DH112" s="7">
        <f>COUNTIF('Création Personnage'!$B$11,'Calculs bonus malus'!$A$110)*'Calculs bonus malus'!DG112</f>
        <v>0</v>
      </c>
      <c r="DJ112" s="7">
        <f>COUNTIF('Création Personnage'!$B$11,'Calculs bonus malus'!$A$110)*'Calculs bonus malus'!DI112</f>
        <v>0</v>
      </c>
    </row>
    <row r="113" spans="1:114" x14ac:dyDescent="0.2">
      <c r="A113" s="257"/>
      <c r="B113" t="s">
        <v>158</v>
      </c>
      <c r="D113" s="7">
        <f>COUNTIF('Création Personnage'!$B$11,'Calculs bonus malus'!$A$110)*'Calculs bonus malus'!C113</f>
        <v>0</v>
      </c>
      <c r="F113" s="7">
        <f>COUNTIF('Création Personnage'!$B$11,'Calculs bonus malus'!$A$110)*'Calculs bonus malus'!E113</f>
        <v>0</v>
      </c>
      <c r="H113" s="7">
        <f>COUNTIF('Création Personnage'!$B$11,'Calculs bonus malus'!$A$110)*'Calculs bonus malus'!G113</f>
        <v>0</v>
      </c>
      <c r="J113" s="7">
        <f>COUNTIF('Création Personnage'!$B$11,'Calculs bonus malus'!$A$110)*'Calculs bonus malus'!I113</f>
        <v>0</v>
      </c>
      <c r="L113" s="7">
        <f>COUNTIF('Création Personnage'!$B$11,'Calculs bonus malus'!$A$110)*'Calculs bonus malus'!K113</f>
        <v>0</v>
      </c>
      <c r="N113" s="7">
        <f>COUNTIF('Création Personnage'!$B$11,'Calculs bonus malus'!$A$110)*'Calculs bonus malus'!M113</f>
        <v>0</v>
      </c>
      <c r="P113" s="7">
        <f>COUNTIF('Création Personnage'!$B$11,'Calculs bonus malus'!$A$110)*'Calculs bonus malus'!O113</f>
        <v>0</v>
      </c>
      <c r="R113" s="7">
        <f>COUNTIF('Création Personnage'!$B$11,'Calculs bonus malus'!$A$110)*'Calculs bonus malus'!Q113</f>
        <v>0</v>
      </c>
      <c r="T113" s="7">
        <f>COUNTIF('Création Personnage'!$B$11,'Calculs bonus malus'!$A$110)*'Calculs bonus malus'!S113</f>
        <v>0</v>
      </c>
      <c r="V113" s="7">
        <f>COUNTIF('Création Personnage'!$B$11,'Calculs bonus malus'!$A$110)*'Calculs bonus malus'!U113</f>
        <v>0</v>
      </c>
      <c r="X113" s="7">
        <f>COUNTIF('Création Personnage'!$B$11,'Calculs bonus malus'!$A$110)*'Calculs bonus malus'!W113</f>
        <v>0</v>
      </c>
      <c r="Z113" s="7">
        <f>COUNTIF('Création Personnage'!$B$11,'Calculs bonus malus'!$A$110)*'Calculs bonus malus'!Y113</f>
        <v>0</v>
      </c>
      <c r="AB113" s="7">
        <f>COUNTIF('Création Personnage'!$B$11,'Calculs bonus malus'!$A$110)*'Calculs bonus malus'!AA113</f>
        <v>0</v>
      </c>
      <c r="AD113" s="7">
        <f>COUNTIF('Création Personnage'!$B$11,'Calculs bonus malus'!$A$110)*'Calculs bonus malus'!AC113</f>
        <v>0</v>
      </c>
      <c r="AF113" s="7">
        <f>COUNTIF('Création Personnage'!$B$11,'Calculs bonus malus'!$A$110)*'Calculs bonus malus'!AE113</f>
        <v>0</v>
      </c>
      <c r="AH113" s="7">
        <f>COUNTIF('Création Personnage'!$B$11,'Calculs bonus malus'!$A$110)*'Calculs bonus malus'!AG113</f>
        <v>0</v>
      </c>
      <c r="AJ113" s="7">
        <f>COUNTIF('Création Personnage'!$B$11,'Calculs bonus malus'!$A$110)*'Calculs bonus malus'!AI113</f>
        <v>0</v>
      </c>
      <c r="AL113" s="7">
        <f>COUNTIF('Création Personnage'!$B$11,'Calculs bonus malus'!$A$110)*'Calculs bonus malus'!AK113</f>
        <v>0</v>
      </c>
      <c r="AN113" s="7">
        <f>COUNTIF('Création Personnage'!$B$11,'Calculs bonus malus'!$A$110)*'Calculs bonus malus'!AM113</f>
        <v>0</v>
      </c>
      <c r="AP113" s="7">
        <f>COUNTIF('Création Personnage'!$B$11,'Calculs bonus malus'!$A$110)*'Calculs bonus malus'!AO113</f>
        <v>0</v>
      </c>
      <c r="AR113" s="7">
        <f>COUNTIF('Création Personnage'!$B$11,'Calculs bonus malus'!$A$110)*'Calculs bonus malus'!AQ113</f>
        <v>0</v>
      </c>
      <c r="AT113" s="7">
        <f>COUNTIF('Création Personnage'!$B$11,'Calculs bonus malus'!$A$110)*'Calculs bonus malus'!AS113</f>
        <v>0</v>
      </c>
      <c r="AV113" s="7">
        <f>COUNTIF('Création Personnage'!$B$11,'Calculs bonus malus'!$A$110)*'Calculs bonus malus'!AU113</f>
        <v>0</v>
      </c>
      <c r="AX113" s="7">
        <f>COUNTIF('Création Personnage'!$B$11,'Calculs bonus malus'!$A$110)*'Calculs bonus malus'!AW113</f>
        <v>0</v>
      </c>
      <c r="AZ113" s="7">
        <f>COUNTIF('Création Personnage'!$B$11,'Calculs bonus malus'!$A$110)*'Calculs bonus malus'!AY113</f>
        <v>0</v>
      </c>
      <c r="BB113" s="7">
        <f>COUNTIF('Création Personnage'!$B$11,'Calculs bonus malus'!$A$110)*'Calculs bonus malus'!BA113</f>
        <v>0</v>
      </c>
      <c r="BD113" s="7">
        <f>COUNTIF('Création Personnage'!$B$11,'Calculs bonus malus'!$A$110)*'Calculs bonus malus'!BC113</f>
        <v>0</v>
      </c>
      <c r="BF113" s="7">
        <f>COUNTIF('Création Personnage'!$B$11,'Calculs bonus malus'!$A$110)*'Calculs bonus malus'!BE113</f>
        <v>0</v>
      </c>
      <c r="BH113" s="7">
        <f>COUNTIF('Création Personnage'!$B$11,'Calculs bonus malus'!$A$110)*'Calculs bonus malus'!BG113</f>
        <v>0</v>
      </c>
      <c r="BJ113" s="7">
        <f>COUNTIF('Création Personnage'!$B$11,'Calculs bonus malus'!$A$110)*'Calculs bonus malus'!BI113</f>
        <v>0</v>
      </c>
      <c r="BL113" s="7">
        <f>COUNTIF('Création Personnage'!$B$11,'Calculs bonus malus'!$A$110)*'Calculs bonus malus'!BK113</f>
        <v>0</v>
      </c>
      <c r="BN113" s="7">
        <f>COUNTIF('Création Personnage'!$B$11,'Calculs bonus malus'!$A$110)*'Calculs bonus malus'!BM113</f>
        <v>0</v>
      </c>
      <c r="BP113" s="7">
        <f>COUNTIF('Création Personnage'!$B$11,'Calculs bonus malus'!$A$110)*'Calculs bonus malus'!BO113</f>
        <v>0</v>
      </c>
      <c r="BQ113">
        <v>1</v>
      </c>
      <c r="BR113" s="7">
        <f>COUNTIF('Création Personnage'!$B$11,'Calculs bonus malus'!$A$110)*'Calculs bonus malus'!BQ113</f>
        <v>0</v>
      </c>
      <c r="BT113" s="7">
        <f>COUNTIF('Création Personnage'!$B$11,'Calculs bonus malus'!$A$110)*'Calculs bonus malus'!BS113</f>
        <v>0</v>
      </c>
      <c r="BV113" s="7">
        <f>COUNTIF('Création Personnage'!$B$11,'Calculs bonus malus'!$A$110)*'Calculs bonus malus'!BU113</f>
        <v>0</v>
      </c>
      <c r="BX113" s="7">
        <f>COUNTIF('Création Personnage'!$B$11,'Calculs bonus malus'!$A$110)*'Calculs bonus malus'!BW113</f>
        <v>0</v>
      </c>
      <c r="BZ113" s="7">
        <f>COUNTIF('Création Personnage'!$B$11,'Calculs bonus malus'!$A$110)*'Calculs bonus malus'!BY113</f>
        <v>0</v>
      </c>
      <c r="CB113" s="7">
        <f>COUNTIF('Création Personnage'!$B$11,'Calculs bonus malus'!$A$110)*'Calculs bonus malus'!CA113</f>
        <v>0</v>
      </c>
      <c r="CD113" s="7">
        <f>COUNTIF('Création Personnage'!$B$11,'Calculs bonus malus'!$A$110)*'Calculs bonus malus'!CC113</f>
        <v>0</v>
      </c>
      <c r="CF113" s="7">
        <f>COUNTIF('Création Personnage'!$B$11,'Calculs bonus malus'!$A$110)*'Calculs bonus malus'!CE113</f>
        <v>0</v>
      </c>
      <c r="CH113" s="7">
        <f>COUNTIF('Création Personnage'!$B$11,'Calculs bonus malus'!$A$110)*'Calculs bonus malus'!CG113</f>
        <v>0</v>
      </c>
      <c r="CJ113" s="7">
        <f>COUNTIF('Création Personnage'!$B$11,'Calculs bonus malus'!$A$110)*'Calculs bonus malus'!CI113</f>
        <v>0</v>
      </c>
      <c r="CL113" s="7">
        <f>COUNTIF('Création Personnage'!$B$11,'Calculs bonus malus'!$A$110)*'Calculs bonus malus'!CK113</f>
        <v>0</v>
      </c>
      <c r="CN113" s="7">
        <f>COUNTIF('Création Personnage'!$B$11,'Calculs bonus malus'!$A$110)*'Calculs bonus malus'!CM113</f>
        <v>0</v>
      </c>
      <c r="CP113" s="7">
        <f>COUNTIF('Création Personnage'!$B$11,'Calculs bonus malus'!$A$110)*'Calculs bonus malus'!CO113</f>
        <v>0</v>
      </c>
      <c r="CR113" s="7">
        <f>COUNTIF('Création Personnage'!$B$11,'Calculs bonus malus'!$A$110)*'Calculs bonus malus'!CQ113</f>
        <v>0</v>
      </c>
      <c r="CT113" s="7">
        <f>COUNTIF('Création Personnage'!$B$11,'Calculs bonus malus'!$A$110)*'Calculs bonus malus'!CS113</f>
        <v>0</v>
      </c>
      <c r="CV113" s="7">
        <f>COUNTIF('Création Personnage'!$B$11,'Calculs bonus malus'!$A$110)*'Calculs bonus malus'!CU113</f>
        <v>0</v>
      </c>
      <c r="CX113" s="7">
        <f>COUNTIF('Création Personnage'!$B$11,'Calculs bonus malus'!$A$110)*'Calculs bonus malus'!CW113</f>
        <v>0</v>
      </c>
      <c r="CZ113" s="7">
        <f>COUNTIF('Création Personnage'!$B$11,'Calculs bonus malus'!$A$110)*'Calculs bonus malus'!CY113</f>
        <v>0</v>
      </c>
      <c r="DB113" s="7">
        <f>COUNTIF('Création Personnage'!$B$11,'Calculs bonus malus'!$A$110)*'Calculs bonus malus'!DA113</f>
        <v>0</v>
      </c>
      <c r="DD113" s="7">
        <f>COUNTIF('Création Personnage'!$B$11,'Calculs bonus malus'!$A$110)*'Calculs bonus malus'!DC113</f>
        <v>0</v>
      </c>
      <c r="DF113" s="7">
        <f>COUNTIF('Création Personnage'!$B$11,'Calculs bonus malus'!$A$110)*'Calculs bonus malus'!DE113</f>
        <v>0</v>
      </c>
      <c r="DH113" s="7">
        <f>COUNTIF('Création Personnage'!$B$11,'Calculs bonus malus'!$A$110)*'Calculs bonus malus'!DG113</f>
        <v>0</v>
      </c>
      <c r="DJ113" s="7">
        <f>COUNTIF('Création Personnage'!$B$11,'Calculs bonus malus'!$A$110)*'Calculs bonus malus'!DI113</f>
        <v>0</v>
      </c>
    </row>
    <row r="114" spans="1:114" x14ac:dyDescent="0.2">
      <c r="A114" s="257"/>
      <c r="B114" t="s">
        <v>140</v>
      </c>
      <c r="D114" s="7">
        <f>COUNTIF('Création Personnage'!$B$11,'Calculs bonus malus'!$A$110)*'Calculs bonus malus'!C114</f>
        <v>0</v>
      </c>
      <c r="F114" s="7">
        <f>COUNTIF('Création Personnage'!$B$11,'Calculs bonus malus'!$A$110)*'Calculs bonus malus'!E114</f>
        <v>0</v>
      </c>
      <c r="H114" s="7">
        <f>COUNTIF('Création Personnage'!$B$11,'Calculs bonus malus'!$A$110)*'Calculs bonus malus'!G114</f>
        <v>0</v>
      </c>
      <c r="J114" s="7">
        <f>COUNTIF('Création Personnage'!$B$11,'Calculs bonus malus'!$A$110)*'Calculs bonus malus'!I114</f>
        <v>0</v>
      </c>
      <c r="L114" s="7">
        <f>COUNTIF('Création Personnage'!$B$11,'Calculs bonus malus'!$A$110)*'Calculs bonus malus'!K114</f>
        <v>0</v>
      </c>
      <c r="N114" s="7">
        <f>COUNTIF('Création Personnage'!$B$11,'Calculs bonus malus'!$A$110)*'Calculs bonus malus'!M114</f>
        <v>0</v>
      </c>
      <c r="P114" s="7">
        <f>COUNTIF('Création Personnage'!$B$11,'Calculs bonus malus'!$A$110)*'Calculs bonus malus'!O114</f>
        <v>0</v>
      </c>
      <c r="R114" s="7">
        <f>COUNTIF('Création Personnage'!$B$11,'Calculs bonus malus'!$A$110)*'Calculs bonus malus'!Q114</f>
        <v>0</v>
      </c>
      <c r="T114" s="7">
        <f>COUNTIF('Création Personnage'!$B$11,'Calculs bonus malus'!$A$110)*'Calculs bonus malus'!S114</f>
        <v>0</v>
      </c>
      <c r="V114" s="7">
        <f>COUNTIF('Création Personnage'!$B$11,'Calculs bonus malus'!$A$110)*'Calculs bonus malus'!U114</f>
        <v>0</v>
      </c>
      <c r="X114" s="7">
        <f>COUNTIF('Création Personnage'!$B$11,'Calculs bonus malus'!$A$110)*'Calculs bonus malus'!W114</f>
        <v>0</v>
      </c>
      <c r="Z114" s="7">
        <f>COUNTIF('Création Personnage'!$B$11,'Calculs bonus malus'!$A$110)*'Calculs bonus malus'!Y114</f>
        <v>0</v>
      </c>
      <c r="AB114" s="7">
        <f>COUNTIF('Création Personnage'!$B$11,'Calculs bonus malus'!$A$110)*'Calculs bonus malus'!AA114</f>
        <v>0</v>
      </c>
      <c r="AD114" s="7">
        <f>COUNTIF('Création Personnage'!$B$11,'Calculs bonus malus'!$A$110)*'Calculs bonus malus'!AC114</f>
        <v>0</v>
      </c>
      <c r="AF114" s="7">
        <f>COUNTIF('Création Personnage'!$B$11,'Calculs bonus malus'!$A$110)*'Calculs bonus malus'!AE114</f>
        <v>0</v>
      </c>
      <c r="AG114">
        <v>1</v>
      </c>
      <c r="AH114" s="7">
        <f>COUNTIF('Création Personnage'!$B$11,'Calculs bonus malus'!$A$110)*'Calculs bonus malus'!AG114</f>
        <v>0</v>
      </c>
      <c r="AJ114" s="7">
        <f>COUNTIF('Création Personnage'!$B$11,'Calculs bonus malus'!$A$110)*'Calculs bonus malus'!AI114</f>
        <v>0</v>
      </c>
      <c r="AL114" s="7">
        <f>COUNTIF('Création Personnage'!$B$11,'Calculs bonus malus'!$A$110)*'Calculs bonus malus'!AK114</f>
        <v>0</v>
      </c>
      <c r="AN114" s="7">
        <f>COUNTIF('Création Personnage'!$B$11,'Calculs bonus malus'!$A$110)*'Calculs bonus malus'!AM114</f>
        <v>0</v>
      </c>
      <c r="AP114" s="7">
        <f>COUNTIF('Création Personnage'!$B$11,'Calculs bonus malus'!$A$110)*'Calculs bonus malus'!AO114</f>
        <v>0</v>
      </c>
      <c r="AR114" s="7">
        <f>COUNTIF('Création Personnage'!$B$11,'Calculs bonus malus'!$A$110)*'Calculs bonus malus'!AQ114</f>
        <v>0</v>
      </c>
      <c r="AT114" s="7">
        <f>COUNTIF('Création Personnage'!$B$11,'Calculs bonus malus'!$A$110)*'Calculs bonus malus'!AS114</f>
        <v>0</v>
      </c>
      <c r="AV114" s="7">
        <f>COUNTIF('Création Personnage'!$B$11,'Calculs bonus malus'!$A$110)*'Calculs bonus malus'!AU114</f>
        <v>0</v>
      </c>
      <c r="AX114" s="7">
        <f>COUNTIF('Création Personnage'!$B$11,'Calculs bonus malus'!$A$110)*'Calculs bonus malus'!AW114</f>
        <v>0</v>
      </c>
      <c r="AZ114" s="7">
        <f>COUNTIF('Création Personnage'!$B$11,'Calculs bonus malus'!$A$110)*'Calculs bonus malus'!AY114</f>
        <v>0</v>
      </c>
      <c r="BB114" s="7">
        <f>COUNTIF('Création Personnage'!$B$11,'Calculs bonus malus'!$A$110)*'Calculs bonus malus'!BA114</f>
        <v>0</v>
      </c>
      <c r="BD114" s="7">
        <f>COUNTIF('Création Personnage'!$B$11,'Calculs bonus malus'!$A$110)*'Calculs bonus malus'!BC114</f>
        <v>0</v>
      </c>
      <c r="BF114" s="7">
        <f>COUNTIF('Création Personnage'!$B$11,'Calculs bonus malus'!$A$110)*'Calculs bonus malus'!BE114</f>
        <v>0</v>
      </c>
      <c r="BH114" s="7">
        <f>COUNTIF('Création Personnage'!$B$11,'Calculs bonus malus'!$A$110)*'Calculs bonus malus'!BG114</f>
        <v>0</v>
      </c>
      <c r="BJ114" s="7">
        <f>COUNTIF('Création Personnage'!$B$11,'Calculs bonus malus'!$A$110)*'Calculs bonus malus'!BI114</f>
        <v>0</v>
      </c>
      <c r="BL114" s="7">
        <f>COUNTIF('Création Personnage'!$B$11,'Calculs bonus malus'!$A$110)*'Calculs bonus malus'!BK114</f>
        <v>0</v>
      </c>
      <c r="BN114" s="7">
        <f>COUNTIF('Création Personnage'!$B$11,'Calculs bonus malus'!$A$110)*'Calculs bonus malus'!BM114</f>
        <v>0</v>
      </c>
      <c r="BP114" s="7">
        <f>COUNTIF('Création Personnage'!$B$11,'Calculs bonus malus'!$A$110)*'Calculs bonus malus'!BO114</f>
        <v>0</v>
      </c>
      <c r="BR114" s="7">
        <f>COUNTIF('Création Personnage'!$B$11,'Calculs bonus malus'!$A$110)*'Calculs bonus malus'!BQ114</f>
        <v>0</v>
      </c>
      <c r="BT114" s="7">
        <f>COUNTIF('Création Personnage'!$B$11,'Calculs bonus malus'!$A$110)*'Calculs bonus malus'!BS114</f>
        <v>0</v>
      </c>
      <c r="BV114" s="7">
        <f>COUNTIF('Création Personnage'!$B$11,'Calculs bonus malus'!$A$110)*'Calculs bonus malus'!BU114</f>
        <v>0</v>
      </c>
      <c r="BX114" s="7">
        <f>COUNTIF('Création Personnage'!$B$11,'Calculs bonus malus'!$A$110)*'Calculs bonus malus'!BW114</f>
        <v>0</v>
      </c>
      <c r="BZ114" s="7">
        <f>COUNTIF('Création Personnage'!$B$11,'Calculs bonus malus'!$A$110)*'Calculs bonus malus'!BY114</f>
        <v>0</v>
      </c>
      <c r="CB114" s="7">
        <f>COUNTIF('Création Personnage'!$B$11,'Calculs bonus malus'!$A$110)*'Calculs bonus malus'!CA114</f>
        <v>0</v>
      </c>
      <c r="CD114" s="7">
        <f>COUNTIF('Création Personnage'!$B$11,'Calculs bonus malus'!$A$110)*'Calculs bonus malus'!CC114</f>
        <v>0</v>
      </c>
      <c r="CF114" s="7">
        <f>COUNTIF('Création Personnage'!$B$11,'Calculs bonus malus'!$A$110)*'Calculs bonus malus'!CE114</f>
        <v>0</v>
      </c>
      <c r="CH114" s="7">
        <f>COUNTIF('Création Personnage'!$B$11,'Calculs bonus malus'!$A$110)*'Calculs bonus malus'!CG114</f>
        <v>0</v>
      </c>
      <c r="CJ114" s="7">
        <f>COUNTIF('Création Personnage'!$B$11,'Calculs bonus malus'!$A$110)*'Calculs bonus malus'!CI114</f>
        <v>0</v>
      </c>
      <c r="CL114" s="7">
        <f>COUNTIF('Création Personnage'!$B$11,'Calculs bonus malus'!$A$110)*'Calculs bonus malus'!CK114</f>
        <v>0</v>
      </c>
      <c r="CN114" s="7">
        <f>COUNTIF('Création Personnage'!$B$11,'Calculs bonus malus'!$A$110)*'Calculs bonus malus'!CM114</f>
        <v>0</v>
      </c>
      <c r="CP114" s="7">
        <f>COUNTIF('Création Personnage'!$B$11,'Calculs bonus malus'!$A$110)*'Calculs bonus malus'!CO114</f>
        <v>0</v>
      </c>
      <c r="CR114" s="7">
        <f>COUNTIF('Création Personnage'!$B$11,'Calculs bonus malus'!$A$110)*'Calculs bonus malus'!CQ114</f>
        <v>0</v>
      </c>
      <c r="CT114" s="7">
        <f>COUNTIF('Création Personnage'!$B$11,'Calculs bonus malus'!$A$110)*'Calculs bonus malus'!CS114</f>
        <v>0</v>
      </c>
      <c r="CV114" s="7">
        <f>COUNTIF('Création Personnage'!$B$11,'Calculs bonus malus'!$A$110)*'Calculs bonus malus'!CU114</f>
        <v>0</v>
      </c>
      <c r="CX114" s="7">
        <f>COUNTIF('Création Personnage'!$B$11,'Calculs bonus malus'!$A$110)*'Calculs bonus malus'!CW114</f>
        <v>0</v>
      </c>
      <c r="CZ114" s="7">
        <f>COUNTIF('Création Personnage'!$B$11,'Calculs bonus malus'!$A$110)*'Calculs bonus malus'!CY114</f>
        <v>0</v>
      </c>
      <c r="DB114" s="7">
        <f>COUNTIF('Création Personnage'!$B$11,'Calculs bonus malus'!$A$110)*'Calculs bonus malus'!DA114</f>
        <v>0</v>
      </c>
      <c r="DD114" s="7">
        <f>COUNTIF('Création Personnage'!$B$11,'Calculs bonus malus'!$A$110)*'Calculs bonus malus'!DC114</f>
        <v>0</v>
      </c>
      <c r="DF114" s="7">
        <f>COUNTIF('Création Personnage'!$B$11,'Calculs bonus malus'!$A$110)*'Calculs bonus malus'!DE114</f>
        <v>0</v>
      </c>
      <c r="DH114" s="7">
        <f>COUNTIF('Création Personnage'!$B$11,'Calculs bonus malus'!$A$110)*'Calculs bonus malus'!DG114</f>
        <v>0</v>
      </c>
      <c r="DJ114" s="7">
        <f>COUNTIF('Création Personnage'!$B$11,'Calculs bonus malus'!$A$110)*'Calculs bonus malus'!DI114</f>
        <v>0</v>
      </c>
    </row>
    <row r="115" spans="1:114" x14ac:dyDescent="0.2">
      <c r="A115" s="257"/>
      <c r="B115" t="s">
        <v>160</v>
      </c>
      <c r="D115" s="7">
        <f>COUNTIF('Création Personnage'!$B$11,'Calculs bonus malus'!$A$110)*'Calculs bonus malus'!C115</f>
        <v>0</v>
      </c>
      <c r="F115" s="7">
        <f>COUNTIF('Création Personnage'!$B$11,'Calculs bonus malus'!$A$110)*'Calculs bonus malus'!E115</f>
        <v>0</v>
      </c>
      <c r="H115" s="7">
        <f>COUNTIF('Création Personnage'!$B$11,'Calculs bonus malus'!$A$110)*'Calculs bonus malus'!G115</f>
        <v>0</v>
      </c>
      <c r="J115" s="7">
        <f>COUNTIF('Création Personnage'!$B$11,'Calculs bonus malus'!$A$110)*'Calculs bonus malus'!I115</f>
        <v>0</v>
      </c>
      <c r="L115" s="7">
        <f>COUNTIF('Création Personnage'!$B$11,'Calculs bonus malus'!$A$110)*'Calculs bonus malus'!K115</f>
        <v>0</v>
      </c>
      <c r="N115" s="7">
        <f>COUNTIF('Création Personnage'!$B$11,'Calculs bonus malus'!$A$110)*'Calculs bonus malus'!M115</f>
        <v>0</v>
      </c>
      <c r="P115" s="7">
        <f>COUNTIF('Création Personnage'!$B$11,'Calculs bonus malus'!$A$110)*'Calculs bonus malus'!O115</f>
        <v>0</v>
      </c>
      <c r="R115" s="7">
        <f>COUNTIF('Création Personnage'!$B$11,'Calculs bonus malus'!$A$110)*'Calculs bonus malus'!Q115</f>
        <v>0</v>
      </c>
      <c r="T115" s="7">
        <f>COUNTIF('Création Personnage'!$B$11,'Calculs bonus malus'!$A$110)*'Calculs bonus malus'!S115</f>
        <v>0</v>
      </c>
      <c r="V115" s="7">
        <f>COUNTIF('Création Personnage'!$B$11,'Calculs bonus malus'!$A$110)*'Calculs bonus malus'!U115</f>
        <v>0</v>
      </c>
      <c r="X115" s="7">
        <f>COUNTIF('Création Personnage'!$B$11,'Calculs bonus malus'!$A$110)*'Calculs bonus malus'!W115</f>
        <v>0</v>
      </c>
      <c r="Z115" s="7">
        <f>COUNTIF('Création Personnage'!$B$11,'Calculs bonus malus'!$A$110)*'Calculs bonus malus'!Y115</f>
        <v>0</v>
      </c>
      <c r="AB115" s="7">
        <f>COUNTIF('Création Personnage'!$B$11,'Calculs bonus malus'!$A$110)*'Calculs bonus malus'!AA115</f>
        <v>0</v>
      </c>
      <c r="AD115" s="7">
        <f>COUNTIF('Création Personnage'!$B$11,'Calculs bonus malus'!$A$110)*'Calculs bonus malus'!AC115</f>
        <v>0</v>
      </c>
      <c r="AF115" s="7">
        <f>COUNTIF('Création Personnage'!$B$11,'Calculs bonus malus'!$A$110)*'Calculs bonus malus'!AE115</f>
        <v>0</v>
      </c>
      <c r="AH115" s="7">
        <f>COUNTIF('Création Personnage'!$B$11,'Calculs bonus malus'!$A$110)*'Calculs bonus malus'!AG115</f>
        <v>0</v>
      </c>
      <c r="AJ115" s="7">
        <f>COUNTIF('Création Personnage'!$B$11,'Calculs bonus malus'!$A$110)*'Calculs bonus malus'!AI115</f>
        <v>0</v>
      </c>
      <c r="AL115" s="7">
        <f>COUNTIF('Création Personnage'!$B$11,'Calculs bonus malus'!$A$110)*'Calculs bonus malus'!AK115</f>
        <v>0</v>
      </c>
      <c r="AN115" s="7">
        <f>COUNTIF('Création Personnage'!$B$11,'Calculs bonus malus'!$A$110)*'Calculs bonus malus'!AM115</f>
        <v>0</v>
      </c>
      <c r="AP115" s="7">
        <f>COUNTIF('Création Personnage'!$B$11,'Calculs bonus malus'!$A$110)*'Calculs bonus malus'!AO115</f>
        <v>0</v>
      </c>
      <c r="AR115" s="7">
        <f>COUNTIF('Création Personnage'!$B$11,'Calculs bonus malus'!$A$110)*'Calculs bonus malus'!AQ115</f>
        <v>0</v>
      </c>
      <c r="AT115" s="7">
        <f>COUNTIF('Création Personnage'!$B$11,'Calculs bonus malus'!$A$110)*'Calculs bonus malus'!AS115</f>
        <v>0</v>
      </c>
      <c r="AV115" s="7">
        <f>COUNTIF('Création Personnage'!$B$11,'Calculs bonus malus'!$A$110)*'Calculs bonus malus'!AU115</f>
        <v>0</v>
      </c>
      <c r="AX115" s="7">
        <f>COUNTIF('Création Personnage'!$B$11,'Calculs bonus malus'!$A$110)*'Calculs bonus malus'!AW115</f>
        <v>0</v>
      </c>
      <c r="AZ115" s="7">
        <f>COUNTIF('Création Personnage'!$B$11,'Calculs bonus malus'!$A$110)*'Calculs bonus malus'!AY115</f>
        <v>0</v>
      </c>
      <c r="BB115" s="7">
        <f>COUNTIF('Création Personnage'!$B$11,'Calculs bonus malus'!$A$110)*'Calculs bonus malus'!BA115</f>
        <v>0</v>
      </c>
      <c r="BD115" s="7">
        <f>COUNTIF('Création Personnage'!$B$11,'Calculs bonus malus'!$A$110)*'Calculs bonus malus'!BC115</f>
        <v>0</v>
      </c>
      <c r="BF115" s="7">
        <f>COUNTIF('Création Personnage'!$B$11,'Calculs bonus malus'!$A$110)*'Calculs bonus malus'!BE115</f>
        <v>0</v>
      </c>
      <c r="BH115" s="7">
        <f>COUNTIF('Création Personnage'!$B$11,'Calculs bonus malus'!$A$110)*'Calculs bonus malus'!BG115</f>
        <v>0</v>
      </c>
      <c r="BJ115" s="7">
        <f>COUNTIF('Création Personnage'!$B$11,'Calculs bonus malus'!$A$110)*'Calculs bonus malus'!BI115</f>
        <v>0</v>
      </c>
      <c r="BL115" s="7">
        <f>COUNTIF('Création Personnage'!$B$11,'Calculs bonus malus'!$A$110)*'Calculs bonus malus'!BK115</f>
        <v>0</v>
      </c>
      <c r="BN115" s="7">
        <f>COUNTIF('Création Personnage'!$B$11,'Calculs bonus malus'!$A$110)*'Calculs bonus malus'!BM115</f>
        <v>0</v>
      </c>
      <c r="BP115" s="7">
        <f>COUNTIF('Création Personnage'!$B$11,'Calculs bonus malus'!$A$110)*'Calculs bonus malus'!BO115</f>
        <v>0</v>
      </c>
      <c r="BR115" s="7">
        <f>COUNTIF('Création Personnage'!$B$11,'Calculs bonus malus'!$A$110)*'Calculs bonus malus'!BQ115</f>
        <v>0</v>
      </c>
      <c r="BT115" s="7">
        <f>COUNTIF('Création Personnage'!$B$11,'Calculs bonus malus'!$A$110)*'Calculs bonus malus'!BS115</f>
        <v>0</v>
      </c>
      <c r="BU115">
        <v>1</v>
      </c>
      <c r="BV115" s="7">
        <f>COUNTIF('Création Personnage'!$B$11,'Calculs bonus malus'!$A$110)*'Calculs bonus malus'!BU115</f>
        <v>0</v>
      </c>
      <c r="BX115" s="7">
        <f>COUNTIF('Création Personnage'!$B$11,'Calculs bonus malus'!$A$110)*'Calculs bonus malus'!BW115</f>
        <v>0</v>
      </c>
      <c r="BZ115" s="7">
        <f>COUNTIF('Création Personnage'!$B$11,'Calculs bonus malus'!$A$110)*'Calculs bonus malus'!BY115</f>
        <v>0</v>
      </c>
      <c r="CB115" s="7">
        <f>COUNTIF('Création Personnage'!$B$11,'Calculs bonus malus'!$A$110)*'Calculs bonus malus'!CA115</f>
        <v>0</v>
      </c>
      <c r="CD115" s="7">
        <f>COUNTIF('Création Personnage'!$B$11,'Calculs bonus malus'!$A$110)*'Calculs bonus malus'!CC115</f>
        <v>0</v>
      </c>
      <c r="CF115" s="7">
        <f>COUNTIF('Création Personnage'!$B$11,'Calculs bonus malus'!$A$110)*'Calculs bonus malus'!CE115</f>
        <v>0</v>
      </c>
      <c r="CH115" s="7">
        <f>COUNTIF('Création Personnage'!$B$11,'Calculs bonus malus'!$A$110)*'Calculs bonus malus'!CG115</f>
        <v>0</v>
      </c>
      <c r="CJ115" s="7">
        <f>COUNTIF('Création Personnage'!$B$11,'Calculs bonus malus'!$A$110)*'Calculs bonus malus'!CI115</f>
        <v>0</v>
      </c>
      <c r="CL115" s="7">
        <f>COUNTIF('Création Personnage'!$B$11,'Calculs bonus malus'!$A$110)*'Calculs bonus malus'!CK115</f>
        <v>0</v>
      </c>
      <c r="CN115" s="7">
        <f>COUNTIF('Création Personnage'!$B$11,'Calculs bonus malus'!$A$110)*'Calculs bonus malus'!CM115</f>
        <v>0</v>
      </c>
      <c r="CP115" s="7">
        <f>COUNTIF('Création Personnage'!$B$11,'Calculs bonus malus'!$A$110)*'Calculs bonus malus'!CO115</f>
        <v>0</v>
      </c>
      <c r="CR115" s="7">
        <f>COUNTIF('Création Personnage'!$B$11,'Calculs bonus malus'!$A$110)*'Calculs bonus malus'!CQ115</f>
        <v>0</v>
      </c>
      <c r="CT115" s="7">
        <f>COUNTIF('Création Personnage'!$B$11,'Calculs bonus malus'!$A$110)*'Calculs bonus malus'!CS115</f>
        <v>0</v>
      </c>
      <c r="CV115" s="7">
        <f>COUNTIF('Création Personnage'!$B$11,'Calculs bonus malus'!$A$110)*'Calculs bonus malus'!CU115</f>
        <v>0</v>
      </c>
      <c r="CX115" s="7">
        <f>COUNTIF('Création Personnage'!$B$11,'Calculs bonus malus'!$A$110)*'Calculs bonus malus'!CW115</f>
        <v>0</v>
      </c>
      <c r="CZ115" s="7">
        <f>COUNTIF('Création Personnage'!$B$11,'Calculs bonus malus'!$A$110)*'Calculs bonus malus'!CY115</f>
        <v>0</v>
      </c>
      <c r="DB115" s="7">
        <f>COUNTIF('Création Personnage'!$B$11,'Calculs bonus malus'!$A$110)*'Calculs bonus malus'!DA115</f>
        <v>0</v>
      </c>
      <c r="DD115" s="7">
        <f>COUNTIF('Création Personnage'!$B$11,'Calculs bonus malus'!$A$110)*'Calculs bonus malus'!DC115</f>
        <v>0</v>
      </c>
      <c r="DF115" s="7">
        <f>COUNTIF('Création Personnage'!$B$11,'Calculs bonus malus'!$A$110)*'Calculs bonus malus'!DE115</f>
        <v>0</v>
      </c>
      <c r="DH115" s="7">
        <f>COUNTIF('Création Personnage'!$B$11,'Calculs bonus malus'!$A$110)*'Calculs bonus malus'!DG115</f>
        <v>0</v>
      </c>
      <c r="DJ115" s="7">
        <f>COUNTIF('Création Personnage'!$B$11,'Calculs bonus malus'!$A$110)*'Calculs bonus malus'!DI115</f>
        <v>0</v>
      </c>
    </row>
    <row r="116" spans="1:114" x14ac:dyDescent="0.2">
      <c r="A116" s="257"/>
      <c r="B116" t="s">
        <v>134</v>
      </c>
      <c r="D116" s="7">
        <f>COUNTIF('Création Personnage'!$B$11,'Calculs bonus malus'!$A$110)*'Calculs bonus malus'!C116</f>
        <v>0</v>
      </c>
      <c r="F116" s="7">
        <f>COUNTIF('Création Personnage'!$B$11,'Calculs bonus malus'!$A$110)*'Calculs bonus malus'!E116</f>
        <v>0</v>
      </c>
      <c r="H116" s="7">
        <f>COUNTIF('Création Personnage'!$B$11,'Calculs bonus malus'!$A$110)*'Calculs bonus malus'!G116</f>
        <v>0</v>
      </c>
      <c r="J116" s="7">
        <f>COUNTIF('Création Personnage'!$B$11,'Calculs bonus malus'!$A$110)*'Calculs bonus malus'!I116</f>
        <v>0</v>
      </c>
      <c r="L116" s="7">
        <f>COUNTIF('Création Personnage'!$B$11,'Calculs bonus malus'!$A$110)*'Calculs bonus malus'!K116</f>
        <v>0</v>
      </c>
      <c r="N116" s="7">
        <f>COUNTIF('Création Personnage'!$B$11,'Calculs bonus malus'!$A$110)*'Calculs bonus malus'!M116</f>
        <v>0</v>
      </c>
      <c r="O116">
        <v>1</v>
      </c>
      <c r="P116" s="7">
        <f>COUNTIF('Création Personnage'!$B$11,'Calculs bonus malus'!$A$110)*'Calculs bonus malus'!O116</f>
        <v>0</v>
      </c>
      <c r="R116" s="7">
        <f>COUNTIF('Création Personnage'!$B$11,'Calculs bonus malus'!$A$110)*'Calculs bonus malus'!Q116</f>
        <v>0</v>
      </c>
      <c r="T116" s="7">
        <f>COUNTIF('Création Personnage'!$B$11,'Calculs bonus malus'!$A$110)*'Calculs bonus malus'!S116</f>
        <v>0</v>
      </c>
      <c r="V116" s="7">
        <f>COUNTIF('Création Personnage'!$B$11,'Calculs bonus malus'!$A$110)*'Calculs bonus malus'!U116</f>
        <v>0</v>
      </c>
      <c r="X116" s="7">
        <f>COUNTIF('Création Personnage'!$B$11,'Calculs bonus malus'!$A$110)*'Calculs bonus malus'!W116</f>
        <v>0</v>
      </c>
      <c r="Z116" s="7">
        <f>COUNTIF('Création Personnage'!$B$11,'Calculs bonus malus'!$A$110)*'Calculs bonus malus'!Y116</f>
        <v>0</v>
      </c>
      <c r="AB116" s="7">
        <f>COUNTIF('Création Personnage'!$B$11,'Calculs bonus malus'!$A$110)*'Calculs bonus malus'!AA116</f>
        <v>0</v>
      </c>
      <c r="AD116" s="7">
        <f>COUNTIF('Création Personnage'!$B$11,'Calculs bonus malus'!$A$110)*'Calculs bonus malus'!AC116</f>
        <v>0</v>
      </c>
      <c r="AF116" s="7">
        <f>COUNTIF('Création Personnage'!$B$11,'Calculs bonus malus'!$A$110)*'Calculs bonus malus'!AE116</f>
        <v>0</v>
      </c>
      <c r="AH116" s="7">
        <f>COUNTIF('Création Personnage'!$B$11,'Calculs bonus malus'!$A$110)*'Calculs bonus malus'!AG116</f>
        <v>0</v>
      </c>
      <c r="AJ116" s="7">
        <f>COUNTIF('Création Personnage'!$B$11,'Calculs bonus malus'!$A$110)*'Calculs bonus malus'!AI116</f>
        <v>0</v>
      </c>
      <c r="AL116" s="7">
        <f>COUNTIF('Création Personnage'!$B$11,'Calculs bonus malus'!$A$110)*'Calculs bonus malus'!AK116</f>
        <v>0</v>
      </c>
      <c r="AN116" s="7">
        <f>COUNTIF('Création Personnage'!$B$11,'Calculs bonus malus'!$A$110)*'Calculs bonus malus'!AM116</f>
        <v>0</v>
      </c>
      <c r="AP116" s="7">
        <f>COUNTIF('Création Personnage'!$B$11,'Calculs bonus malus'!$A$110)*'Calculs bonus malus'!AO116</f>
        <v>0</v>
      </c>
      <c r="AR116" s="7">
        <f>COUNTIF('Création Personnage'!$B$11,'Calculs bonus malus'!$A$110)*'Calculs bonus malus'!AQ116</f>
        <v>0</v>
      </c>
      <c r="AT116" s="7">
        <f>COUNTIF('Création Personnage'!$B$11,'Calculs bonus malus'!$A$110)*'Calculs bonus malus'!AS116</f>
        <v>0</v>
      </c>
      <c r="AV116" s="7">
        <f>COUNTIF('Création Personnage'!$B$11,'Calculs bonus malus'!$A$110)*'Calculs bonus malus'!AU116</f>
        <v>0</v>
      </c>
      <c r="AX116" s="7">
        <f>COUNTIF('Création Personnage'!$B$11,'Calculs bonus malus'!$A$110)*'Calculs bonus malus'!AW116</f>
        <v>0</v>
      </c>
      <c r="AZ116" s="7">
        <f>COUNTIF('Création Personnage'!$B$11,'Calculs bonus malus'!$A$110)*'Calculs bonus malus'!AY116</f>
        <v>0</v>
      </c>
      <c r="BB116" s="7">
        <f>COUNTIF('Création Personnage'!$B$11,'Calculs bonus malus'!$A$110)*'Calculs bonus malus'!BA116</f>
        <v>0</v>
      </c>
      <c r="BD116" s="7">
        <f>COUNTIF('Création Personnage'!$B$11,'Calculs bonus malus'!$A$110)*'Calculs bonus malus'!BC116</f>
        <v>0</v>
      </c>
      <c r="BF116" s="7">
        <f>COUNTIF('Création Personnage'!$B$11,'Calculs bonus malus'!$A$110)*'Calculs bonus malus'!BE116</f>
        <v>0</v>
      </c>
      <c r="BH116" s="7">
        <f>COUNTIF('Création Personnage'!$B$11,'Calculs bonus malus'!$A$110)*'Calculs bonus malus'!BG116</f>
        <v>0</v>
      </c>
      <c r="BJ116" s="7">
        <f>COUNTIF('Création Personnage'!$B$11,'Calculs bonus malus'!$A$110)*'Calculs bonus malus'!BI116</f>
        <v>0</v>
      </c>
      <c r="BL116" s="7">
        <f>COUNTIF('Création Personnage'!$B$11,'Calculs bonus malus'!$A$110)*'Calculs bonus malus'!BK116</f>
        <v>0</v>
      </c>
      <c r="BN116" s="7">
        <f>COUNTIF('Création Personnage'!$B$11,'Calculs bonus malus'!$A$110)*'Calculs bonus malus'!BM116</f>
        <v>0</v>
      </c>
      <c r="BP116" s="7">
        <f>COUNTIF('Création Personnage'!$B$11,'Calculs bonus malus'!$A$110)*'Calculs bonus malus'!BO116</f>
        <v>0</v>
      </c>
      <c r="BR116" s="7">
        <f>COUNTIF('Création Personnage'!$B$11,'Calculs bonus malus'!$A$110)*'Calculs bonus malus'!BQ116</f>
        <v>0</v>
      </c>
      <c r="BT116" s="7">
        <f>COUNTIF('Création Personnage'!$B$11,'Calculs bonus malus'!$A$110)*'Calculs bonus malus'!BS116</f>
        <v>0</v>
      </c>
      <c r="BV116" s="7">
        <f>COUNTIF('Création Personnage'!$B$11,'Calculs bonus malus'!$A$110)*'Calculs bonus malus'!BU116</f>
        <v>0</v>
      </c>
      <c r="BX116" s="7">
        <f>COUNTIF('Création Personnage'!$B$11,'Calculs bonus malus'!$A$110)*'Calculs bonus malus'!BW116</f>
        <v>0</v>
      </c>
      <c r="BZ116" s="7">
        <f>COUNTIF('Création Personnage'!$B$11,'Calculs bonus malus'!$A$110)*'Calculs bonus malus'!BY116</f>
        <v>0</v>
      </c>
      <c r="CB116" s="7">
        <f>COUNTIF('Création Personnage'!$B$11,'Calculs bonus malus'!$A$110)*'Calculs bonus malus'!CA116</f>
        <v>0</v>
      </c>
      <c r="CD116" s="7">
        <f>COUNTIF('Création Personnage'!$B$11,'Calculs bonus malus'!$A$110)*'Calculs bonus malus'!CC116</f>
        <v>0</v>
      </c>
      <c r="CF116" s="7">
        <f>COUNTIF('Création Personnage'!$B$11,'Calculs bonus malus'!$A$110)*'Calculs bonus malus'!CE116</f>
        <v>0</v>
      </c>
      <c r="CH116" s="7">
        <f>COUNTIF('Création Personnage'!$B$11,'Calculs bonus malus'!$A$110)*'Calculs bonus malus'!CG116</f>
        <v>0</v>
      </c>
      <c r="CJ116" s="7">
        <f>COUNTIF('Création Personnage'!$B$11,'Calculs bonus malus'!$A$110)*'Calculs bonus malus'!CI116</f>
        <v>0</v>
      </c>
      <c r="CL116" s="7">
        <f>COUNTIF('Création Personnage'!$B$11,'Calculs bonus malus'!$A$110)*'Calculs bonus malus'!CK116</f>
        <v>0</v>
      </c>
      <c r="CN116" s="7">
        <f>COUNTIF('Création Personnage'!$B$11,'Calculs bonus malus'!$A$110)*'Calculs bonus malus'!CM116</f>
        <v>0</v>
      </c>
      <c r="CP116" s="7">
        <f>COUNTIF('Création Personnage'!$B$11,'Calculs bonus malus'!$A$110)*'Calculs bonus malus'!CO116</f>
        <v>0</v>
      </c>
      <c r="CR116" s="7">
        <f>COUNTIF('Création Personnage'!$B$11,'Calculs bonus malus'!$A$110)*'Calculs bonus malus'!CQ116</f>
        <v>0</v>
      </c>
      <c r="CT116" s="7">
        <f>COUNTIF('Création Personnage'!$B$11,'Calculs bonus malus'!$A$110)*'Calculs bonus malus'!CS116</f>
        <v>0</v>
      </c>
      <c r="CV116" s="7">
        <f>COUNTIF('Création Personnage'!$B$11,'Calculs bonus malus'!$A$110)*'Calculs bonus malus'!CU116</f>
        <v>0</v>
      </c>
      <c r="CX116" s="7">
        <f>COUNTIF('Création Personnage'!$B$11,'Calculs bonus malus'!$A$110)*'Calculs bonus malus'!CW116</f>
        <v>0</v>
      </c>
      <c r="CZ116" s="7">
        <f>COUNTIF('Création Personnage'!$B$11,'Calculs bonus malus'!$A$110)*'Calculs bonus malus'!CY116</f>
        <v>0</v>
      </c>
      <c r="DB116" s="7">
        <f>COUNTIF('Création Personnage'!$B$11,'Calculs bonus malus'!$A$110)*'Calculs bonus malus'!DA116</f>
        <v>0</v>
      </c>
      <c r="DD116" s="7">
        <f>COUNTIF('Création Personnage'!$B$11,'Calculs bonus malus'!$A$110)*'Calculs bonus malus'!DC116</f>
        <v>0</v>
      </c>
      <c r="DF116" s="7">
        <f>COUNTIF('Création Personnage'!$B$11,'Calculs bonus malus'!$A$110)*'Calculs bonus malus'!DE116</f>
        <v>0</v>
      </c>
      <c r="DH116" s="7">
        <f>COUNTIF('Création Personnage'!$B$11,'Calculs bonus malus'!$A$110)*'Calculs bonus malus'!DG116</f>
        <v>0</v>
      </c>
      <c r="DJ116" s="7">
        <f>COUNTIF('Création Personnage'!$B$11,'Calculs bonus malus'!$A$110)*'Calculs bonus malus'!DI116</f>
        <v>0</v>
      </c>
    </row>
    <row r="117" spans="1:114" x14ac:dyDescent="0.2">
      <c r="A117" s="257"/>
      <c r="B117" t="s">
        <v>135</v>
      </c>
      <c r="D117" s="7">
        <f>COUNTIF('Création Personnage'!$B$11,'Calculs bonus malus'!$A$110)*'Calculs bonus malus'!C117</f>
        <v>0</v>
      </c>
      <c r="F117" s="7">
        <f>COUNTIF('Création Personnage'!$B$11,'Calculs bonus malus'!$A$110)*'Calculs bonus malus'!E117</f>
        <v>0</v>
      </c>
      <c r="H117" s="7">
        <f>COUNTIF('Création Personnage'!$B$11,'Calculs bonus malus'!$A$110)*'Calculs bonus malus'!G117</f>
        <v>0</v>
      </c>
      <c r="J117" s="7">
        <f>COUNTIF('Création Personnage'!$B$11,'Calculs bonus malus'!$A$110)*'Calculs bonus malus'!I117</f>
        <v>0</v>
      </c>
      <c r="L117" s="7">
        <f>COUNTIF('Création Personnage'!$B$11,'Calculs bonus malus'!$A$110)*'Calculs bonus malus'!K117</f>
        <v>0</v>
      </c>
      <c r="N117" s="7">
        <f>COUNTIF('Création Personnage'!$B$11,'Calculs bonus malus'!$A$110)*'Calculs bonus malus'!M117</f>
        <v>0</v>
      </c>
      <c r="P117" s="7">
        <f>COUNTIF('Création Personnage'!$B$11,'Calculs bonus malus'!$A$110)*'Calculs bonus malus'!O117</f>
        <v>0</v>
      </c>
      <c r="Q117">
        <v>1</v>
      </c>
      <c r="R117" s="7">
        <f>COUNTIF('Création Personnage'!$B$11,'Calculs bonus malus'!$A$110)*'Calculs bonus malus'!Q117</f>
        <v>0</v>
      </c>
      <c r="T117" s="7">
        <f>COUNTIF('Création Personnage'!$B$11,'Calculs bonus malus'!$A$110)*'Calculs bonus malus'!S117</f>
        <v>0</v>
      </c>
      <c r="V117" s="7">
        <f>COUNTIF('Création Personnage'!$B$11,'Calculs bonus malus'!$A$110)*'Calculs bonus malus'!U117</f>
        <v>0</v>
      </c>
      <c r="X117" s="7">
        <f>COUNTIF('Création Personnage'!$B$11,'Calculs bonus malus'!$A$110)*'Calculs bonus malus'!W117</f>
        <v>0</v>
      </c>
      <c r="Z117" s="7">
        <f>COUNTIF('Création Personnage'!$B$11,'Calculs bonus malus'!$A$110)*'Calculs bonus malus'!Y117</f>
        <v>0</v>
      </c>
      <c r="AB117" s="7">
        <f>COUNTIF('Création Personnage'!$B$11,'Calculs bonus malus'!$A$110)*'Calculs bonus malus'!AA117</f>
        <v>0</v>
      </c>
      <c r="AD117" s="7">
        <f>COUNTIF('Création Personnage'!$B$11,'Calculs bonus malus'!$A$110)*'Calculs bonus malus'!AC117</f>
        <v>0</v>
      </c>
      <c r="AF117" s="7">
        <f>COUNTIF('Création Personnage'!$B$11,'Calculs bonus malus'!$A$110)*'Calculs bonus malus'!AE117</f>
        <v>0</v>
      </c>
      <c r="AH117" s="7">
        <f>COUNTIF('Création Personnage'!$B$11,'Calculs bonus malus'!$A$110)*'Calculs bonus malus'!AG117</f>
        <v>0</v>
      </c>
      <c r="AJ117" s="7">
        <f>COUNTIF('Création Personnage'!$B$11,'Calculs bonus malus'!$A$110)*'Calculs bonus malus'!AI117</f>
        <v>0</v>
      </c>
      <c r="AL117" s="7">
        <f>COUNTIF('Création Personnage'!$B$11,'Calculs bonus malus'!$A$110)*'Calculs bonus malus'!AK117</f>
        <v>0</v>
      </c>
      <c r="AN117" s="7">
        <f>COUNTIF('Création Personnage'!$B$11,'Calculs bonus malus'!$A$110)*'Calculs bonus malus'!AM117</f>
        <v>0</v>
      </c>
      <c r="AP117" s="7">
        <f>COUNTIF('Création Personnage'!$B$11,'Calculs bonus malus'!$A$110)*'Calculs bonus malus'!AO117</f>
        <v>0</v>
      </c>
      <c r="AR117" s="7">
        <f>COUNTIF('Création Personnage'!$B$11,'Calculs bonus malus'!$A$110)*'Calculs bonus malus'!AQ117</f>
        <v>0</v>
      </c>
      <c r="AT117" s="7">
        <f>COUNTIF('Création Personnage'!$B$11,'Calculs bonus malus'!$A$110)*'Calculs bonus malus'!AS117</f>
        <v>0</v>
      </c>
      <c r="AV117" s="7">
        <f>COUNTIF('Création Personnage'!$B$11,'Calculs bonus malus'!$A$110)*'Calculs bonus malus'!AU117</f>
        <v>0</v>
      </c>
      <c r="AX117" s="7">
        <f>COUNTIF('Création Personnage'!$B$11,'Calculs bonus malus'!$A$110)*'Calculs bonus malus'!AW117</f>
        <v>0</v>
      </c>
      <c r="AZ117" s="7">
        <f>COUNTIF('Création Personnage'!$B$11,'Calculs bonus malus'!$A$110)*'Calculs bonus malus'!AY117</f>
        <v>0</v>
      </c>
      <c r="BB117" s="7">
        <f>COUNTIF('Création Personnage'!$B$11,'Calculs bonus malus'!$A$110)*'Calculs bonus malus'!BA117</f>
        <v>0</v>
      </c>
      <c r="BD117" s="7">
        <f>COUNTIF('Création Personnage'!$B$11,'Calculs bonus malus'!$A$110)*'Calculs bonus malus'!BC117</f>
        <v>0</v>
      </c>
      <c r="BF117" s="7">
        <f>COUNTIF('Création Personnage'!$B$11,'Calculs bonus malus'!$A$110)*'Calculs bonus malus'!BE117</f>
        <v>0</v>
      </c>
      <c r="BH117" s="7">
        <f>COUNTIF('Création Personnage'!$B$11,'Calculs bonus malus'!$A$110)*'Calculs bonus malus'!BG117</f>
        <v>0</v>
      </c>
      <c r="BJ117" s="7">
        <f>COUNTIF('Création Personnage'!$B$11,'Calculs bonus malus'!$A$110)*'Calculs bonus malus'!BI117</f>
        <v>0</v>
      </c>
      <c r="BL117" s="7">
        <f>COUNTIF('Création Personnage'!$B$11,'Calculs bonus malus'!$A$110)*'Calculs bonus malus'!BK117</f>
        <v>0</v>
      </c>
      <c r="BN117" s="7">
        <f>COUNTIF('Création Personnage'!$B$11,'Calculs bonus malus'!$A$110)*'Calculs bonus malus'!BM117</f>
        <v>0</v>
      </c>
      <c r="BP117" s="7">
        <f>COUNTIF('Création Personnage'!$B$11,'Calculs bonus malus'!$A$110)*'Calculs bonus malus'!BO117</f>
        <v>0</v>
      </c>
      <c r="BR117" s="7">
        <f>COUNTIF('Création Personnage'!$B$11,'Calculs bonus malus'!$A$110)*'Calculs bonus malus'!BQ117</f>
        <v>0</v>
      </c>
      <c r="BT117" s="7">
        <f>COUNTIF('Création Personnage'!$B$11,'Calculs bonus malus'!$A$110)*'Calculs bonus malus'!BS117</f>
        <v>0</v>
      </c>
      <c r="BV117" s="7">
        <f>COUNTIF('Création Personnage'!$B$11,'Calculs bonus malus'!$A$110)*'Calculs bonus malus'!BU117</f>
        <v>0</v>
      </c>
      <c r="BX117" s="7">
        <f>COUNTIF('Création Personnage'!$B$11,'Calculs bonus malus'!$A$110)*'Calculs bonus malus'!BW117</f>
        <v>0</v>
      </c>
      <c r="BZ117" s="7">
        <f>COUNTIF('Création Personnage'!$B$11,'Calculs bonus malus'!$A$110)*'Calculs bonus malus'!BY117</f>
        <v>0</v>
      </c>
      <c r="CB117" s="7">
        <f>COUNTIF('Création Personnage'!$B$11,'Calculs bonus malus'!$A$110)*'Calculs bonus malus'!CA117</f>
        <v>0</v>
      </c>
      <c r="CD117" s="7">
        <f>COUNTIF('Création Personnage'!$B$11,'Calculs bonus malus'!$A$110)*'Calculs bonus malus'!CC117</f>
        <v>0</v>
      </c>
      <c r="CF117" s="7">
        <f>COUNTIF('Création Personnage'!$B$11,'Calculs bonus malus'!$A$110)*'Calculs bonus malus'!CE117</f>
        <v>0</v>
      </c>
      <c r="CH117" s="7">
        <f>COUNTIF('Création Personnage'!$B$11,'Calculs bonus malus'!$A$110)*'Calculs bonus malus'!CG117</f>
        <v>0</v>
      </c>
      <c r="CJ117" s="7">
        <f>COUNTIF('Création Personnage'!$B$11,'Calculs bonus malus'!$A$110)*'Calculs bonus malus'!CI117</f>
        <v>0</v>
      </c>
      <c r="CL117" s="7">
        <f>COUNTIF('Création Personnage'!$B$11,'Calculs bonus malus'!$A$110)*'Calculs bonus malus'!CK117</f>
        <v>0</v>
      </c>
      <c r="CN117" s="7">
        <f>COUNTIF('Création Personnage'!$B$11,'Calculs bonus malus'!$A$110)*'Calculs bonus malus'!CM117</f>
        <v>0</v>
      </c>
      <c r="CP117" s="7">
        <f>COUNTIF('Création Personnage'!$B$11,'Calculs bonus malus'!$A$110)*'Calculs bonus malus'!CO117</f>
        <v>0</v>
      </c>
      <c r="CR117" s="7">
        <f>COUNTIF('Création Personnage'!$B$11,'Calculs bonus malus'!$A$110)*'Calculs bonus malus'!CQ117</f>
        <v>0</v>
      </c>
      <c r="CT117" s="7">
        <f>COUNTIF('Création Personnage'!$B$11,'Calculs bonus malus'!$A$110)*'Calculs bonus malus'!CS117</f>
        <v>0</v>
      </c>
      <c r="CV117" s="7">
        <f>COUNTIF('Création Personnage'!$B$11,'Calculs bonus malus'!$A$110)*'Calculs bonus malus'!CU117</f>
        <v>0</v>
      </c>
      <c r="CX117" s="7">
        <f>COUNTIF('Création Personnage'!$B$11,'Calculs bonus malus'!$A$110)*'Calculs bonus malus'!CW117</f>
        <v>0</v>
      </c>
      <c r="CZ117" s="7">
        <f>COUNTIF('Création Personnage'!$B$11,'Calculs bonus malus'!$A$110)*'Calculs bonus malus'!CY117</f>
        <v>0</v>
      </c>
      <c r="DB117" s="7">
        <f>COUNTIF('Création Personnage'!$B$11,'Calculs bonus malus'!$A$110)*'Calculs bonus malus'!DA117</f>
        <v>0</v>
      </c>
      <c r="DD117" s="7">
        <f>COUNTIF('Création Personnage'!$B$11,'Calculs bonus malus'!$A$110)*'Calculs bonus malus'!DC117</f>
        <v>0</v>
      </c>
      <c r="DF117" s="7">
        <f>COUNTIF('Création Personnage'!$B$11,'Calculs bonus malus'!$A$110)*'Calculs bonus malus'!DE117</f>
        <v>0</v>
      </c>
      <c r="DH117" s="7">
        <f>COUNTIF('Création Personnage'!$B$11,'Calculs bonus malus'!$A$110)*'Calculs bonus malus'!DG117</f>
        <v>0</v>
      </c>
      <c r="DJ117" s="7">
        <f>COUNTIF('Création Personnage'!$B$11,'Calculs bonus malus'!$A$110)*'Calculs bonus malus'!DI117</f>
        <v>0</v>
      </c>
    </row>
    <row r="118" spans="1:114" x14ac:dyDescent="0.2">
      <c r="A118" s="257"/>
      <c r="B118" t="s">
        <v>162</v>
      </c>
      <c r="D118" s="7">
        <f>COUNTIF('Création Personnage'!$B$11,'Calculs bonus malus'!$A$110)*'Calculs bonus malus'!C118</f>
        <v>0</v>
      </c>
      <c r="F118" s="7">
        <f>COUNTIF('Création Personnage'!$B$11,'Calculs bonus malus'!$A$110)*'Calculs bonus malus'!E118</f>
        <v>0</v>
      </c>
      <c r="H118" s="7">
        <f>COUNTIF('Création Personnage'!$B$11,'Calculs bonus malus'!$A$110)*'Calculs bonus malus'!G118</f>
        <v>0</v>
      </c>
      <c r="J118" s="7">
        <f>COUNTIF('Création Personnage'!$B$11,'Calculs bonus malus'!$A$110)*'Calculs bonus malus'!I118</f>
        <v>0</v>
      </c>
      <c r="L118" s="7">
        <f>COUNTIF('Création Personnage'!$B$11,'Calculs bonus malus'!$A$110)*'Calculs bonus malus'!K118</f>
        <v>0</v>
      </c>
      <c r="N118" s="7">
        <f>COUNTIF('Création Personnage'!$B$11,'Calculs bonus malus'!$A$110)*'Calculs bonus malus'!M118</f>
        <v>0</v>
      </c>
      <c r="P118" s="7">
        <f>COUNTIF('Création Personnage'!$B$11,'Calculs bonus malus'!$A$110)*'Calculs bonus malus'!O118</f>
        <v>0</v>
      </c>
      <c r="R118" s="7">
        <f>COUNTIF('Création Personnage'!$B$11,'Calculs bonus malus'!$A$110)*'Calculs bonus malus'!Q118</f>
        <v>0</v>
      </c>
      <c r="T118" s="7">
        <f>COUNTIF('Création Personnage'!$B$11,'Calculs bonus malus'!$A$110)*'Calculs bonus malus'!S118</f>
        <v>0</v>
      </c>
      <c r="V118" s="7">
        <f>COUNTIF('Création Personnage'!$B$11,'Calculs bonus malus'!$A$110)*'Calculs bonus malus'!U118</f>
        <v>0</v>
      </c>
      <c r="X118" s="7">
        <f>COUNTIF('Création Personnage'!$B$11,'Calculs bonus malus'!$A$110)*'Calculs bonus malus'!W118</f>
        <v>0</v>
      </c>
      <c r="Z118" s="7">
        <f>COUNTIF('Création Personnage'!$B$11,'Calculs bonus malus'!$A$110)*'Calculs bonus malus'!Y118</f>
        <v>0</v>
      </c>
      <c r="AB118" s="7">
        <f>COUNTIF('Création Personnage'!$B$11,'Calculs bonus malus'!$A$110)*'Calculs bonus malus'!AA118</f>
        <v>0</v>
      </c>
      <c r="AD118" s="7">
        <f>COUNTIF('Création Personnage'!$B$11,'Calculs bonus malus'!$A$110)*'Calculs bonus malus'!AC118</f>
        <v>0</v>
      </c>
      <c r="AF118" s="7">
        <f>COUNTIF('Création Personnage'!$B$11,'Calculs bonus malus'!$A$110)*'Calculs bonus malus'!AE118</f>
        <v>0</v>
      </c>
      <c r="AH118" s="7">
        <f>COUNTIF('Création Personnage'!$B$11,'Calculs bonus malus'!$A$110)*'Calculs bonus malus'!AG118</f>
        <v>0</v>
      </c>
      <c r="AJ118" s="7">
        <f>COUNTIF('Création Personnage'!$B$11,'Calculs bonus malus'!$A$110)*'Calculs bonus malus'!AI118</f>
        <v>0</v>
      </c>
      <c r="AL118" s="7">
        <f>COUNTIF('Création Personnage'!$B$11,'Calculs bonus malus'!$A$110)*'Calculs bonus malus'!AK118</f>
        <v>0</v>
      </c>
      <c r="AN118" s="7">
        <f>COUNTIF('Création Personnage'!$B$11,'Calculs bonus malus'!$A$110)*'Calculs bonus malus'!AM118</f>
        <v>0</v>
      </c>
      <c r="AP118" s="7">
        <f>COUNTIF('Création Personnage'!$B$11,'Calculs bonus malus'!$A$110)*'Calculs bonus malus'!AO118</f>
        <v>0</v>
      </c>
      <c r="AR118" s="7">
        <f>COUNTIF('Création Personnage'!$B$11,'Calculs bonus malus'!$A$110)*'Calculs bonus malus'!AQ118</f>
        <v>0</v>
      </c>
      <c r="AT118" s="7">
        <f>COUNTIF('Création Personnage'!$B$11,'Calculs bonus malus'!$A$110)*'Calculs bonus malus'!AS118</f>
        <v>0</v>
      </c>
      <c r="AV118" s="7">
        <f>COUNTIF('Création Personnage'!$B$11,'Calculs bonus malus'!$A$110)*'Calculs bonus malus'!AU118</f>
        <v>0</v>
      </c>
      <c r="AX118" s="7">
        <f>COUNTIF('Création Personnage'!$B$11,'Calculs bonus malus'!$A$110)*'Calculs bonus malus'!AW118</f>
        <v>0</v>
      </c>
      <c r="AZ118" s="7">
        <f>COUNTIF('Création Personnage'!$B$11,'Calculs bonus malus'!$A$110)*'Calculs bonus malus'!AY118</f>
        <v>0</v>
      </c>
      <c r="BB118" s="7">
        <f>COUNTIF('Création Personnage'!$B$11,'Calculs bonus malus'!$A$110)*'Calculs bonus malus'!BA118</f>
        <v>0</v>
      </c>
      <c r="BD118" s="7">
        <f>COUNTIF('Création Personnage'!$B$11,'Calculs bonus malus'!$A$110)*'Calculs bonus malus'!BC118</f>
        <v>0</v>
      </c>
      <c r="BF118" s="7">
        <f>COUNTIF('Création Personnage'!$B$11,'Calculs bonus malus'!$A$110)*'Calculs bonus malus'!BE118</f>
        <v>0</v>
      </c>
      <c r="BH118" s="7">
        <f>COUNTIF('Création Personnage'!$B$11,'Calculs bonus malus'!$A$110)*'Calculs bonus malus'!BG118</f>
        <v>0</v>
      </c>
      <c r="BJ118" s="7">
        <f>COUNTIF('Création Personnage'!$B$11,'Calculs bonus malus'!$A$110)*'Calculs bonus malus'!BI118</f>
        <v>0</v>
      </c>
      <c r="BL118" s="7">
        <f>COUNTIF('Création Personnage'!$B$11,'Calculs bonus malus'!$A$110)*'Calculs bonus malus'!BK118</f>
        <v>0</v>
      </c>
      <c r="BN118" s="7">
        <f>COUNTIF('Création Personnage'!$B$11,'Calculs bonus malus'!$A$110)*'Calculs bonus malus'!BM118</f>
        <v>0</v>
      </c>
      <c r="BP118" s="7">
        <f>COUNTIF('Création Personnage'!$B$11,'Calculs bonus malus'!$A$110)*'Calculs bonus malus'!BO118</f>
        <v>0</v>
      </c>
      <c r="BR118" s="7">
        <f>COUNTIF('Création Personnage'!$B$11,'Calculs bonus malus'!$A$110)*'Calculs bonus malus'!BQ118</f>
        <v>0</v>
      </c>
      <c r="BT118" s="7">
        <f>COUNTIF('Création Personnage'!$B$11,'Calculs bonus malus'!$A$110)*'Calculs bonus malus'!BS118</f>
        <v>0</v>
      </c>
      <c r="BV118" s="7">
        <f>COUNTIF('Création Personnage'!$B$11,'Calculs bonus malus'!$A$110)*'Calculs bonus malus'!BU118</f>
        <v>0</v>
      </c>
      <c r="BX118" s="7">
        <f>COUNTIF('Création Personnage'!$B$11,'Calculs bonus malus'!$A$110)*'Calculs bonus malus'!BW118</f>
        <v>0</v>
      </c>
      <c r="BY118">
        <v>1</v>
      </c>
      <c r="BZ118" s="7">
        <f>COUNTIF('Création Personnage'!$B$11,'Calculs bonus malus'!$A$110)*'Calculs bonus malus'!BY118</f>
        <v>0</v>
      </c>
      <c r="CB118" s="7">
        <f>COUNTIF('Création Personnage'!$B$11,'Calculs bonus malus'!$A$110)*'Calculs bonus malus'!CA118</f>
        <v>0</v>
      </c>
      <c r="CD118" s="7">
        <f>COUNTIF('Création Personnage'!$B$11,'Calculs bonus malus'!$A$110)*'Calculs bonus malus'!CC118</f>
        <v>0</v>
      </c>
      <c r="CF118" s="7">
        <f>COUNTIF('Création Personnage'!$B$11,'Calculs bonus malus'!$A$110)*'Calculs bonus malus'!CE118</f>
        <v>0</v>
      </c>
      <c r="CH118" s="7">
        <f>COUNTIF('Création Personnage'!$B$11,'Calculs bonus malus'!$A$110)*'Calculs bonus malus'!CG118</f>
        <v>0</v>
      </c>
      <c r="CJ118" s="7">
        <f>COUNTIF('Création Personnage'!$B$11,'Calculs bonus malus'!$A$110)*'Calculs bonus malus'!CI118</f>
        <v>0</v>
      </c>
      <c r="CL118" s="7">
        <f>COUNTIF('Création Personnage'!$B$11,'Calculs bonus malus'!$A$110)*'Calculs bonus malus'!CK118</f>
        <v>0</v>
      </c>
      <c r="CN118" s="7">
        <f>COUNTIF('Création Personnage'!$B$11,'Calculs bonus malus'!$A$110)*'Calculs bonus malus'!CM118</f>
        <v>0</v>
      </c>
      <c r="CP118" s="7">
        <f>COUNTIF('Création Personnage'!$B$11,'Calculs bonus malus'!$A$110)*'Calculs bonus malus'!CO118</f>
        <v>0</v>
      </c>
      <c r="CR118" s="7">
        <f>COUNTIF('Création Personnage'!$B$11,'Calculs bonus malus'!$A$110)*'Calculs bonus malus'!CQ118</f>
        <v>0</v>
      </c>
      <c r="CT118" s="7">
        <f>COUNTIF('Création Personnage'!$B$11,'Calculs bonus malus'!$A$110)*'Calculs bonus malus'!CS118</f>
        <v>0</v>
      </c>
      <c r="CV118" s="7">
        <f>COUNTIF('Création Personnage'!$B$11,'Calculs bonus malus'!$A$110)*'Calculs bonus malus'!CU118</f>
        <v>0</v>
      </c>
      <c r="CX118" s="7">
        <f>COUNTIF('Création Personnage'!$B$11,'Calculs bonus malus'!$A$110)*'Calculs bonus malus'!CW118</f>
        <v>0</v>
      </c>
      <c r="CZ118" s="7">
        <f>COUNTIF('Création Personnage'!$B$11,'Calculs bonus malus'!$A$110)*'Calculs bonus malus'!CY118</f>
        <v>0</v>
      </c>
      <c r="DB118" s="7">
        <f>COUNTIF('Création Personnage'!$B$11,'Calculs bonus malus'!$A$110)*'Calculs bonus malus'!DA118</f>
        <v>0</v>
      </c>
      <c r="DD118" s="7">
        <f>COUNTIF('Création Personnage'!$B$11,'Calculs bonus malus'!$A$110)*'Calculs bonus malus'!DC118</f>
        <v>0</v>
      </c>
      <c r="DF118" s="7">
        <f>COUNTIF('Création Personnage'!$B$11,'Calculs bonus malus'!$A$110)*'Calculs bonus malus'!DE118</f>
        <v>0</v>
      </c>
      <c r="DH118" s="7">
        <f>COUNTIF('Création Personnage'!$B$11,'Calculs bonus malus'!$A$110)*'Calculs bonus malus'!DG118</f>
        <v>0</v>
      </c>
      <c r="DJ118" s="7">
        <f>COUNTIF('Création Personnage'!$B$11,'Calculs bonus malus'!$A$110)*'Calculs bonus malus'!DI118</f>
        <v>0</v>
      </c>
    </row>
    <row r="119" spans="1:114" x14ac:dyDescent="0.2">
      <c r="A119" s="257"/>
      <c r="B119" t="s">
        <v>148</v>
      </c>
      <c r="D119" s="7">
        <f>COUNTIF('Création Personnage'!$B$11,'Calculs bonus malus'!$A$110)*'Calculs bonus malus'!C119</f>
        <v>0</v>
      </c>
      <c r="F119" s="7">
        <f>COUNTIF('Création Personnage'!$B$11,'Calculs bonus malus'!$A$110)*'Calculs bonus malus'!E119</f>
        <v>0</v>
      </c>
      <c r="H119" s="7">
        <f>COUNTIF('Création Personnage'!$B$11,'Calculs bonus malus'!$A$110)*'Calculs bonus malus'!G119</f>
        <v>0</v>
      </c>
      <c r="J119" s="7">
        <f>COUNTIF('Création Personnage'!$B$11,'Calculs bonus malus'!$A$110)*'Calculs bonus malus'!I119</f>
        <v>0</v>
      </c>
      <c r="L119" s="7">
        <f>COUNTIF('Création Personnage'!$B$11,'Calculs bonus malus'!$A$110)*'Calculs bonus malus'!K119</f>
        <v>0</v>
      </c>
      <c r="N119" s="7">
        <f>COUNTIF('Création Personnage'!$B$11,'Calculs bonus malus'!$A$110)*'Calculs bonus malus'!M119</f>
        <v>0</v>
      </c>
      <c r="P119" s="7">
        <f>COUNTIF('Création Personnage'!$B$11,'Calculs bonus malus'!$A$110)*'Calculs bonus malus'!O119</f>
        <v>0</v>
      </c>
      <c r="R119" s="7">
        <f>COUNTIF('Création Personnage'!$B$11,'Calculs bonus malus'!$A$110)*'Calculs bonus malus'!Q119</f>
        <v>0</v>
      </c>
      <c r="T119" s="7">
        <f>COUNTIF('Création Personnage'!$B$11,'Calculs bonus malus'!$A$110)*'Calculs bonus malus'!S119</f>
        <v>0</v>
      </c>
      <c r="V119" s="7">
        <f>COUNTIF('Création Personnage'!$B$11,'Calculs bonus malus'!$A$110)*'Calculs bonus malus'!U119</f>
        <v>0</v>
      </c>
      <c r="X119" s="7">
        <f>COUNTIF('Création Personnage'!$B$11,'Calculs bonus malus'!$A$110)*'Calculs bonus malus'!W119</f>
        <v>0</v>
      </c>
      <c r="Z119" s="7">
        <f>COUNTIF('Création Personnage'!$B$11,'Calculs bonus malus'!$A$110)*'Calculs bonus malus'!Y119</f>
        <v>0</v>
      </c>
      <c r="AB119" s="7">
        <f>COUNTIF('Création Personnage'!$B$11,'Calculs bonus malus'!$A$110)*'Calculs bonus malus'!AA119</f>
        <v>0</v>
      </c>
      <c r="AD119" s="7">
        <f>COUNTIF('Création Personnage'!$B$11,'Calculs bonus malus'!$A$110)*'Calculs bonus malus'!AC119</f>
        <v>0</v>
      </c>
      <c r="AF119" s="7">
        <f>COUNTIF('Création Personnage'!$B$11,'Calculs bonus malus'!$A$110)*'Calculs bonus malus'!AE119</f>
        <v>0</v>
      </c>
      <c r="AH119" s="7">
        <f>COUNTIF('Création Personnage'!$B$11,'Calculs bonus malus'!$A$110)*'Calculs bonus malus'!AG119</f>
        <v>0</v>
      </c>
      <c r="AJ119" s="7">
        <f>COUNTIF('Création Personnage'!$B$11,'Calculs bonus malus'!$A$110)*'Calculs bonus malus'!AI119</f>
        <v>0</v>
      </c>
      <c r="AL119" s="7">
        <f>COUNTIF('Création Personnage'!$B$11,'Calculs bonus malus'!$A$110)*'Calculs bonus malus'!AK119</f>
        <v>0</v>
      </c>
      <c r="AN119" s="7">
        <f>COUNTIF('Création Personnage'!$B$11,'Calculs bonus malus'!$A$110)*'Calculs bonus malus'!AM119</f>
        <v>0</v>
      </c>
      <c r="AP119" s="7">
        <f>COUNTIF('Création Personnage'!$B$11,'Calculs bonus malus'!$A$110)*'Calculs bonus malus'!AO119</f>
        <v>0</v>
      </c>
      <c r="AR119" s="7">
        <f>COUNTIF('Création Personnage'!$B$11,'Calculs bonus malus'!$A$110)*'Calculs bonus malus'!AQ119</f>
        <v>0</v>
      </c>
      <c r="AT119" s="7">
        <f>COUNTIF('Création Personnage'!$B$11,'Calculs bonus malus'!$A$110)*'Calculs bonus malus'!AS119</f>
        <v>0</v>
      </c>
      <c r="AV119" s="7">
        <f>COUNTIF('Création Personnage'!$B$11,'Calculs bonus malus'!$A$110)*'Calculs bonus malus'!AU119</f>
        <v>0</v>
      </c>
      <c r="AW119">
        <v>1</v>
      </c>
      <c r="AX119" s="7">
        <f>COUNTIF('Création Personnage'!$B$11,'Calculs bonus malus'!$A$110)*'Calculs bonus malus'!AW119</f>
        <v>0</v>
      </c>
      <c r="AZ119" s="7">
        <f>COUNTIF('Création Personnage'!$B$11,'Calculs bonus malus'!$A$110)*'Calculs bonus malus'!AY119</f>
        <v>0</v>
      </c>
      <c r="BB119" s="7">
        <f>COUNTIF('Création Personnage'!$B$11,'Calculs bonus malus'!$A$110)*'Calculs bonus malus'!BA119</f>
        <v>0</v>
      </c>
      <c r="BD119" s="7">
        <f>COUNTIF('Création Personnage'!$B$11,'Calculs bonus malus'!$A$110)*'Calculs bonus malus'!BC119</f>
        <v>0</v>
      </c>
      <c r="BF119" s="7">
        <f>COUNTIF('Création Personnage'!$B$11,'Calculs bonus malus'!$A$110)*'Calculs bonus malus'!BE119</f>
        <v>0</v>
      </c>
      <c r="BH119" s="7">
        <f>COUNTIF('Création Personnage'!$B$11,'Calculs bonus malus'!$A$110)*'Calculs bonus malus'!BG119</f>
        <v>0</v>
      </c>
      <c r="BJ119" s="7">
        <f>COUNTIF('Création Personnage'!$B$11,'Calculs bonus malus'!$A$110)*'Calculs bonus malus'!BI119</f>
        <v>0</v>
      </c>
      <c r="BL119" s="7">
        <f>COUNTIF('Création Personnage'!$B$11,'Calculs bonus malus'!$A$110)*'Calculs bonus malus'!BK119</f>
        <v>0</v>
      </c>
      <c r="BN119" s="7">
        <f>COUNTIF('Création Personnage'!$B$11,'Calculs bonus malus'!$A$110)*'Calculs bonus malus'!BM119</f>
        <v>0</v>
      </c>
      <c r="BP119" s="7">
        <f>COUNTIF('Création Personnage'!$B$11,'Calculs bonus malus'!$A$110)*'Calculs bonus malus'!BO119</f>
        <v>0</v>
      </c>
      <c r="BR119" s="7">
        <f>COUNTIF('Création Personnage'!$B$11,'Calculs bonus malus'!$A$110)*'Calculs bonus malus'!BQ119</f>
        <v>0</v>
      </c>
      <c r="BT119" s="7">
        <f>COUNTIF('Création Personnage'!$B$11,'Calculs bonus malus'!$A$110)*'Calculs bonus malus'!BS119</f>
        <v>0</v>
      </c>
      <c r="BV119" s="7">
        <f>COUNTIF('Création Personnage'!$B$11,'Calculs bonus malus'!$A$110)*'Calculs bonus malus'!BU119</f>
        <v>0</v>
      </c>
      <c r="BX119" s="7">
        <f>COUNTIF('Création Personnage'!$B$11,'Calculs bonus malus'!$A$110)*'Calculs bonus malus'!BW119</f>
        <v>0</v>
      </c>
      <c r="BZ119" s="7">
        <f>COUNTIF('Création Personnage'!$B$11,'Calculs bonus malus'!$A$110)*'Calculs bonus malus'!BY119</f>
        <v>0</v>
      </c>
      <c r="CB119" s="7">
        <f>COUNTIF('Création Personnage'!$B$11,'Calculs bonus malus'!$A$110)*'Calculs bonus malus'!CA119</f>
        <v>0</v>
      </c>
      <c r="CD119" s="7">
        <f>COUNTIF('Création Personnage'!$B$11,'Calculs bonus malus'!$A$110)*'Calculs bonus malus'!CC119</f>
        <v>0</v>
      </c>
      <c r="CF119" s="7">
        <f>COUNTIF('Création Personnage'!$B$11,'Calculs bonus malus'!$A$110)*'Calculs bonus malus'!CE119</f>
        <v>0</v>
      </c>
      <c r="CH119" s="7">
        <f>COUNTIF('Création Personnage'!$B$11,'Calculs bonus malus'!$A$110)*'Calculs bonus malus'!CG119</f>
        <v>0</v>
      </c>
      <c r="CJ119" s="7">
        <f>COUNTIF('Création Personnage'!$B$11,'Calculs bonus malus'!$A$110)*'Calculs bonus malus'!CI119</f>
        <v>0</v>
      </c>
      <c r="CL119" s="7">
        <f>COUNTIF('Création Personnage'!$B$11,'Calculs bonus malus'!$A$110)*'Calculs bonus malus'!CK119</f>
        <v>0</v>
      </c>
      <c r="CN119" s="7">
        <f>COUNTIF('Création Personnage'!$B$11,'Calculs bonus malus'!$A$110)*'Calculs bonus malus'!CM119</f>
        <v>0</v>
      </c>
      <c r="CP119" s="7">
        <f>COUNTIF('Création Personnage'!$B$11,'Calculs bonus malus'!$A$110)*'Calculs bonus malus'!CO119</f>
        <v>0</v>
      </c>
      <c r="CR119" s="7">
        <f>COUNTIF('Création Personnage'!$B$11,'Calculs bonus malus'!$A$110)*'Calculs bonus malus'!CQ119</f>
        <v>0</v>
      </c>
      <c r="CT119" s="7">
        <f>COUNTIF('Création Personnage'!$B$11,'Calculs bonus malus'!$A$110)*'Calculs bonus malus'!CS119</f>
        <v>0</v>
      </c>
      <c r="CV119" s="7">
        <f>COUNTIF('Création Personnage'!$B$11,'Calculs bonus malus'!$A$110)*'Calculs bonus malus'!CU119</f>
        <v>0</v>
      </c>
      <c r="CX119" s="7">
        <f>COUNTIF('Création Personnage'!$B$11,'Calculs bonus malus'!$A$110)*'Calculs bonus malus'!CW119</f>
        <v>0</v>
      </c>
      <c r="CZ119" s="7">
        <f>COUNTIF('Création Personnage'!$B$11,'Calculs bonus malus'!$A$110)*'Calculs bonus malus'!CY119</f>
        <v>0</v>
      </c>
      <c r="DB119" s="7">
        <f>COUNTIF('Création Personnage'!$B$11,'Calculs bonus malus'!$A$110)*'Calculs bonus malus'!DA119</f>
        <v>0</v>
      </c>
      <c r="DD119" s="7">
        <f>COUNTIF('Création Personnage'!$B$11,'Calculs bonus malus'!$A$110)*'Calculs bonus malus'!DC119</f>
        <v>0</v>
      </c>
      <c r="DF119" s="7">
        <f>COUNTIF('Création Personnage'!$B$11,'Calculs bonus malus'!$A$110)*'Calculs bonus malus'!DE119</f>
        <v>0</v>
      </c>
      <c r="DH119" s="7">
        <f>COUNTIF('Création Personnage'!$B$11,'Calculs bonus malus'!$A$110)*'Calculs bonus malus'!DG119</f>
        <v>0</v>
      </c>
      <c r="DJ119" s="7">
        <f>COUNTIF('Création Personnage'!$B$11,'Calculs bonus malus'!$A$110)*'Calculs bonus malus'!DI119</f>
        <v>0</v>
      </c>
    </row>
    <row r="120" spans="1:114" x14ac:dyDescent="0.2">
      <c r="A120" s="270" t="s">
        <v>250</v>
      </c>
      <c r="C120">
        <v>3</v>
      </c>
      <c r="D120" s="7">
        <f>COUNTIF('Création Personnage'!$B22:$G22,C$33)*'Calculs bonus malus'!C120</f>
        <v>0</v>
      </c>
      <c r="E120">
        <v>3</v>
      </c>
      <c r="F120" s="7">
        <f>COUNTIF('Création Personnage'!$B22:$G22,E$33)*'Calculs bonus malus'!E120</f>
        <v>0</v>
      </c>
      <c r="G120">
        <v>3</v>
      </c>
      <c r="H120" s="7">
        <f>COUNTIF('Création Personnage'!$B22:$G22,G$33)*'Calculs bonus malus'!G120</f>
        <v>0</v>
      </c>
      <c r="I120">
        <v>3</v>
      </c>
      <c r="J120" s="7">
        <f>COUNTIF('Création Personnage'!$B22:$G22,I$33)*'Calculs bonus malus'!I120</f>
        <v>0</v>
      </c>
      <c r="K120">
        <v>3</v>
      </c>
      <c r="L120" s="7">
        <f>COUNTIF('Création Personnage'!$B22:$G22,K$33)*'Calculs bonus malus'!K120</f>
        <v>0</v>
      </c>
      <c r="M120">
        <v>3</v>
      </c>
      <c r="N120" s="7">
        <f>COUNTIF('Création Personnage'!$B22:$G22,M$33)*'Calculs bonus malus'!M120</f>
        <v>0</v>
      </c>
      <c r="O120">
        <v>3</v>
      </c>
      <c r="P120" s="7">
        <f>COUNTIF('Création Personnage'!$B22:$G22,O$33)*'Calculs bonus malus'!O120</f>
        <v>0</v>
      </c>
      <c r="Q120">
        <v>3</v>
      </c>
      <c r="R120" s="7">
        <f>COUNTIF('Création Personnage'!$B22:$G22,Q$33)*'Calculs bonus malus'!Q120</f>
        <v>0</v>
      </c>
      <c r="S120">
        <v>3</v>
      </c>
      <c r="T120" s="7">
        <f>COUNTIF('Création Personnage'!$B22:$G22,S$33)*'Calculs bonus malus'!S120</f>
        <v>0</v>
      </c>
      <c r="U120">
        <v>3</v>
      </c>
      <c r="V120" s="7">
        <f>COUNTIF('Création Personnage'!$B22:$G22,U$33)*'Calculs bonus malus'!U120</f>
        <v>0</v>
      </c>
      <c r="W120">
        <v>3</v>
      </c>
      <c r="X120" s="7">
        <f>COUNTIF('Création Personnage'!$B22:$G22,W$33)*'Calculs bonus malus'!W120</f>
        <v>0</v>
      </c>
      <c r="Y120">
        <v>3</v>
      </c>
      <c r="Z120" s="7">
        <f>COUNTIF('Création Personnage'!$B22:$G22,Y$33)*'Calculs bonus malus'!Y120</f>
        <v>0</v>
      </c>
      <c r="AA120">
        <v>3</v>
      </c>
      <c r="AB120" s="7">
        <f>COUNTIF('Création Personnage'!$B22:$G22,AA$33)*'Calculs bonus malus'!AA120</f>
        <v>0</v>
      </c>
      <c r="AC120">
        <v>3</v>
      </c>
      <c r="AD120" s="7">
        <f>COUNTIF('Création Personnage'!$B22:$G22,AC$33)*'Calculs bonus malus'!AC120</f>
        <v>0</v>
      </c>
      <c r="AE120">
        <v>3</v>
      </c>
      <c r="AF120" s="7">
        <f>COUNTIF('Création Personnage'!$B22:$G22,AE$33)*'Calculs bonus malus'!AE120</f>
        <v>0</v>
      </c>
      <c r="AG120">
        <v>3</v>
      </c>
      <c r="AH120" s="7">
        <f>COUNTIF('Création Personnage'!$B22:$G22,AG$33)*'Calculs bonus malus'!AG120</f>
        <v>0</v>
      </c>
      <c r="AI120">
        <v>3</v>
      </c>
      <c r="AJ120" s="7">
        <f>COUNTIF('Création Personnage'!$B22:$G22,AI$33)*'Calculs bonus malus'!AI120</f>
        <v>0</v>
      </c>
      <c r="AK120">
        <v>3</v>
      </c>
      <c r="AL120" s="7">
        <f>COUNTIF('Création Personnage'!$B22:$G22,AK$33)*'Calculs bonus malus'!AK120</f>
        <v>0</v>
      </c>
      <c r="AM120">
        <v>3</v>
      </c>
      <c r="AN120" s="7">
        <f>COUNTIF('Création Personnage'!$B22:$G22,AM$33)*'Calculs bonus malus'!AM120</f>
        <v>0</v>
      </c>
      <c r="AO120">
        <v>3</v>
      </c>
      <c r="AP120" s="7">
        <f>COUNTIF('Création Personnage'!$B22:$G22,AO$33)*'Calculs bonus malus'!AO120</f>
        <v>0</v>
      </c>
      <c r="AQ120">
        <v>3</v>
      </c>
      <c r="AR120" s="7">
        <f>COUNTIF('Création Personnage'!$B22:$G22,AQ$33)*'Calculs bonus malus'!AQ120</f>
        <v>0</v>
      </c>
      <c r="AS120">
        <v>3</v>
      </c>
      <c r="AT120" s="7">
        <f>COUNTIF('Création Personnage'!$B22:$G22,AS$33)*'Calculs bonus malus'!AS120</f>
        <v>0</v>
      </c>
      <c r="AU120">
        <v>3</v>
      </c>
      <c r="AV120" s="7">
        <f>COUNTIF('Création Personnage'!$B22:$G22,AU$33)*'Calculs bonus malus'!AU120</f>
        <v>0</v>
      </c>
      <c r="AW120">
        <v>3</v>
      </c>
      <c r="AX120" s="7">
        <f>COUNTIF('Création Personnage'!$B22:$G22,AW$33)*'Calculs bonus malus'!AW120</f>
        <v>0</v>
      </c>
      <c r="AY120">
        <v>3</v>
      </c>
      <c r="AZ120" s="7">
        <f>COUNTIF('Création Personnage'!$B22:$G22,AY$33)*'Calculs bonus malus'!AY120</f>
        <v>0</v>
      </c>
      <c r="BA120">
        <v>3</v>
      </c>
      <c r="BB120" s="7">
        <f>COUNTIF('Création Personnage'!$B22:$G22,BA$33)*'Calculs bonus malus'!BA120</f>
        <v>0</v>
      </c>
      <c r="BC120">
        <v>3</v>
      </c>
      <c r="BD120" s="7">
        <f>COUNTIF('Création Personnage'!$B22:$G22,BC$33)*'Calculs bonus malus'!BC120</f>
        <v>0</v>
      </c>
      <c r="BE120">
        <v>3</v>
      </c>
      <c r="BF120" s="7">
        <f>COUNTIF('Création Personnage'!$B22:$G22,BE$33)*'Calculs bonus malus'!BE120</f>
        <v>0</v>
      </c>
      <c r="BG120">
        <v>3</v>
      </c>
      <c r="BH120" s="7">
        <f>COUNTIF('Création Personnage'!$B22:$G22,BG$33)*'Calculs bonus malus'!BG120</f>
        <v>0</v>
      </c>
      <c r="BI120">
        <v>3</v>
      </c>
      <c r="BJ120" s="7">
        <f>COUNTIF('Création Personnage'!$B22:$G22,BI$33)*'Calculs bonus malus'!BI120</f>
        <v>0</v>
      </c>
      <c r="BK120">
        <v>3</v>
      </c>
      <c r="BL120" s="7">
        <f>COUNTIF('Création Personnage'!$B22:$G22,BK$33)*'Calculs bonus malus'!BK120</f>
        <v>0</v>
      </c>
      <c r="BM120">
        <v>3</v>
      </c>
      <c r="BN120" s="7">
        <f>COUNTIF('Création Personnage'!$B22:$G22,BM$33)*'Calculs bonus malus'!BM120</f>
        <v>0</v>
      </c>
      <c r="BO120">
        <v>3</v>
      </c>
      <c r="BP120" s="7">
        <f>COUNTIF('Création Personnage'!$B22:$G22,BO$33)*'Calculs bonus malus'!BO120</f>
        <v>0</v>
      </c>
      <c r="BQ120">
        <v>3</v>
      </c>
      <c r="BR120" s="7">
        <f>COUNTIF('Création Personnage'!$B22:$G22,BQ$33)*'Calculs bonus malus'!BQ120</f>
        <v>0</v>
      </c>
      <c r="BS120">
        <v>3</v>
      </c>
      <c r="BT120" s="7">
        <f>COUNTIF('Création Personnage'!$B22:$G22,BS$33)*'Calculs bonus malus'!BS120</f>
        <v>0</v>
      </c>
      <c r="BU120">
        <v>3</v>
      </c>
      <c r="BV120" s="7">
        <f>COUNTIF('Création Personnage'!$B22:$G22,BU$33)*'Calculs bonus malus'!BU120</f>
        <v>0</v>
      </c>
      <c r="BW120">
        <v>3</v>
      </c>
      <c r="BX120" s="7">
        <f>COUNTIF('Création Personnage'!$B22:$G22,BW$33)*'Calculs bonus malus'!BW120</f>
        <v>0</v>
      </c>
      <c r="BY120">
        <v>3</v>
      </c>
      <c r="BZ120" s="7">
        <f>COUNTIF('Création Personnage'!$B22:$G22,BY$33)*'Calculs bonus malus'!BY120</f>
        <v>0</v>
      </c>
      <c r="CA120">
        <v>3</v>
      </c>
      <c r="CB120" s="7">
        <f>COUNTIF('Création Personnage'!$B22:$G22,CA$33)*'Calculs bonus malus'!CA120</f>
        <v>0</v>
      </c>
      <c r="CC120">
        <v>3</v>
      </c>
      <c r="CD120" s="7">
        <f>COUNTIF('Création Personnage'!$B22:$G22,CC$33)*'Calculs bonus malus'!CC120</f>
        <v>0</v>
      </c>
      <c r="CE120">
        <v>3</v>
      </c>
      <c r="CF120" s="7">
        <f>COUNTIF('Création Personnage'!$B22:$G22,CE$33)*'Calculs bonus malus'!CE120</f>
        <v>0</v>
      </c>
      <c r="CG120">
        <v>3</v>
      </c>
      <c r="CH120" s="7">
        <f>COUNTIF('Création Personnage'!$B22:$G22,CG$33)*'Calculs bonus malus'!CG120</f>
        <v>0</v>
      </c>
      <c r="CI120">
        <v>3</v>
      </c>
      <c r="CJ120" s="7">
        <f>COUNTIF('Création Personnage'!$B22:$G22,CI$33)*'Calculs bonus malus'!CI120</f>
        <v>0</v>
      </c>
      <c r="CK120">
        <v>3</v>
      </c>
      <c r="CL120" s="7">
        <f>COUNTIF('Création Personnage'!$B22:$G22,CK$33)*'Calculs bonus malus'!CK120</f>
        <v>0</v>
      </c>
      <c r="CM120">
        <v>3</v>
      </c>
      <c r="CN120" s="7">
        <f>COUNTIF('Création Personnage'!$B22:$G22,CM$33)*'Calculs bonus malus'!CM120</f>
        <v>0</v>
      </c>
      <c r="CO120">
        <v>3</v>
      </c>
      <c r="CP120" s="7">
        <f>COUNTIF('Création Personnage'!$B22:$G22,CO$33)*'Calculs bonus malus'!CO120</f>
        <v>0</v>
      </c>
      <c r="CQ120">
        <v>3</v>
      </c>
      <c r="CR120" s="7">
        <f>COUNTIF('Création Personnage'!$B22:$G22,CQ$33)*'Calculs bonus malus'!CQ120</f>
        <v>0</v>
      </c>
      <c r="CS120">
        <v>3</v>
      </c>
      <c r="CT120" s="7">
        <f>COUNTIF('Création Personnage'!$B22:$G22,CS$33)*'Calculs bonus malus'!CS120</f>
        <v>0</v>
      </c>
      <c r="CU120">
        <v>3</v>
      </c>
      <c r="CV120" s="7">
        <f>COUNTIF('Création Personnage'!$B22:$G22,CU$33)*'Calculs bonus malus'!CU120</f>
        <v>0</v>
      </c>
      <c r="CW120">
        <v>3</v>
      </c>
      <c r="CX120" s="7">
        <f>COUNTIF('Création Personnage'!$B22:$G22,CW$33)*'Calculs bonus malus'!CW120</f>
        <v>0</v>
      </c>
      <c r="CY120">
        <v>3</v>
      </c>
      <c r="CZ120" s="7">
        <f>COUNTIF('Création Personnage'!$B22:$G22,CY$33)*'Calculs bonus malus'!CY120</f>
        <v>0</v>
      </c>
      <c r="DA120">
        <v>3</v>
      </c>
      <c r="DB120" s="7">
        <f>COUNTIF('Création Personnage'!$B22:$G22,DA$33)*'Calculs bonus malus'!DA120</f>
        <v>0</v>
      </c>
      <c r="DC120">
        <v>3</v>
      </c>
      <c r="DD120" s="7">
        <f>COUNTIF('Création Personnage'!$B22:$G22,DC$33)*'Calculs bonus malus'!DC120</f>
        <v>0</v>
      </c>
      <c r="DE120">
        <v>3</v>
      </c>
      <c r="DF120" s="7">
        <f>COUNTIF('Création Personnage'!$B22:$G22,DE$33)*'Calculs bonus malus'!DE120</f>
        <v>0</v>
      </c>
      <c r="DG120">
        <v>3</v>
      </c>
      <c r="DH120" s="7">
        <f>COUNTIF('Création Personnage'!$B22:$G22,DG$33)*'Calculs bonus malus'!DG120</f>
        <v>0</v>
      </c>
      <c r="DI120">
        <v>3</v>
      </c>
      <c r="DJ120" s="7">
        <f>COUNTIF('Création Personnage'!$B22:$G22,DI$33)*'Calculs bonus malus'!DI120</f>
        <v>0</v>
      </c>
    </row>
    <row r="121" spans="1:114" x14ac:dyDescent="0.2">
      <c r="A121" s="270"/>
      <c r="C121">
        <v>3</v>
      </c>
      <c r="D121" s="7">
        <f>COUNTIF('Création Personnage'!$B23:$G23,C$33)*'Calculs bonus malus'!C121</f>
        <v>0</v>
      </c>
      <c r="E121">
        <v>3</v>
      </c>
      <c r="F121" s="7">
        <f>COUNTIF('Création Personnage'!$B23:$G23,E$33)*'Calculs bonus malus'!E121</f>
        <v>0</v>
      </c>
      <c r="G121">
        <v>3</v>
      </c>
      <c r="H121" s="7">
        <f>COUNTIF('Création Personnage'!$B23:$G23,G$33)*'Calculs bonus malus'!G121</f>
        <v>0</v>
      </c>
      <c r="I121">
        <v>3</v>
      </c>
      <c r="J121" s="7">
        <f>COUNTIF('Création Personnage'!$B23:$G23,I$33)*'Calculs bonus malus'!I121</f>
        <v>0</v>
      </c>
      <c r="K121">
        <v>3</v>
      </c>
      <c r="L121" s="7">
        <f>COUNTIF('Création Personnage'!$B23:$G23,K$33)*'Calculs bonus malus'!K121</f>
        <v>0</v>
      </c>
      <c r="M121">
        <v>3</v>
      </c>
      <c r="N121" s="7">
        <f>COUNTIF('Création Personnage'!$B23:$G23,M$33)*'Calculs bonus malus'!M121</f>
        <v>0</v>
      </c>
      <c r="O121">
        <v>3</v>
      </c>
      <c r="P121" s="7">
        <f>COUNTIF('Création Personnage'!$B23:$G23,O$33)*'Calculs bonus malus'!O121</f>
        <v>0</v>
      </c>
      <c r="Q121">
        <v>3</v>
      </c>
      <c r="R121" s="7">
        <f>COUNTIF('Création Personnage'!$B23:$G23,Q$33)*'Calculs bonus malus'!Q121</f>
        <v>0</v>
      </c>
      <c r="S121">
        <v>3</v>
      </c>
      <c r="T121" s="7">
        <f>COUNTIF('Création Personnage'!$B23:$G23,S$33)*'Calculs bonus malus'!S121</f>
        <v>0</v>
      </c>
      <c r="U121">
        <v>3</v>
      </c>
      <c r="V121" s="7">
        <f>COUNTIF('Création Personnage'!$B23:$G23,U$33)*'Calculs bonus malus'!U121</f>
        <v>0</v>
      </c>
      <c r="W121">
        <v>3</v>
      </c>
      <c r="X121" s="7">
        <f>COUNTIF('Création Personnage'!$B23:$G23,W$33)*'Calculs bonus malus'!W121</f>
        <v>0</v>
      </c>
      <c r="Y121">
        <v>3</v>
      </c>
      <c r="Z121" s="7">
        <f>COUNTIF('Création Personnage'!$B23:$G23,Y$33)*'Calculs bonus malus'!Y121</f>
        <v>0</v>
      </c>
      <c r="AA121">
        <v>3</v>
      </c>
      <c r="AB121" s="7">
        <f>COUNTIF('Création Personnage'!$B23:$G23,AA$33)*'Calculs bonus malus'!AA121</f>
        <v>0</v>
      </c>
      <c r="AC121">
        <v>3</v>
      </c>
      <c r="AD121" s="7">
        <f>COUNTIF('Création Personnage'!$B23:$G23,AC$33)*'Calculs bonus malus'!AC121</f>
        <v>0</v>
      </c>
      <c r="AE121">
        <v>3</v>
      </c>
      <c r="AF121" s="7">
        <f>COUNTIF('Création Personnage'!$B23:$G23,AE$33)*'Calculs bonus malus'!AE121</f>
        <v>0</v>
      </c>
      <c r="AG121">
        <v>3</v>
      </c>
      <c r="AH121" s="7">
        <f>COUNTIF('Création Personnage'!$B23:$G23,AG$33)*'Calculs bonus malus'!AG121</f>
        <v>0</v>
      </c>
      <c r="AI121">
        <v>3</v>
      </c>
      <c r="AJ121" s="7">
        <f>COUNTIF('Création Personnage'!$B23:$G23,AI$33)*'Calculs bonus malus'!AI121</f>
        <v>0</v>
      </c>
      <c r="AK121">
        <v>3</v>
      </c>
      <c r="AL121" s="7">
        <f>COUNTIF('Création Personnage'!$B23:$G23,AK$33)*'Calculs bonus malus'!AK121</f>
        <v>0</v>
      </c>
      <c r="AM121">
        <v>3</v>
      </c>
      <c r="AN121" s="7">
        <f>COUNTIF('Création Personnage'!$B23:$G23,AM$33)*'Calculs bonus malus'!AM121</f>
        <v>0</v>
      </c>
      <c r="AO121">
        <v>3</v>
      </c>
      <c r="AP121" s="7">
        <f>COUNTIF('Création Personnage'!$B23:$G23,AO$33)*'Calculs bonus malus'!AO121</f>
        <v>0</v>
      </c>
      <c r="AQ121">
        <v>3</v>
      </c>
      <c r="AR121" s="7">
        <f>COUNTIF('Création Personnage'!$B23:$G23,AQ$33)*'Calculs bonus malus'!AQ121</f>
        <v>0</v>
      </c>
      <c r="AS121">
        <v>3</v>
      </c>
      <c r="AT121" s="7">
        <f>COUNTIF('Création Personnage'!$B23:$G23,AS$33)*'Calculs bonus malus'!AS121</f>
        <v>0</v>
      </c>
      <c r="AU121">
        <v>3</v>
      </c>
      <c r="AV121" s="7">
        <f>COUNTIF('Création Personnage'!$B23:$G23,AU$33)*'Calculs bonus malus'!AU121</f>
        <v>0</v>
      </c>
      <c r="AW121">
        <v>3</v>
      </c>
      <c r="AX121" s="7">
        <f>COUNTIF('Création Personnage'!$B23:$G23,AW$33)*'Calculs bonus malus'!AW121</f>
        <v>0</v>
      </c>
      <c r="AY121">
        <v>3</v>
      </c>
      <c r="AZ121" s="7">
        <f>COUNTIF('Création Personnage'!$B23:$G23,AY$33)*'Calculs bonus malus'!AY121</f>
        <v>0</v>
      </c>
      <c r="BA121">
        <v>3</v>
      </c>
      <c r="BB121" s="7">
        <f>COUNTIF('Création Personnage'!$B23:$G23,BA$33)*'Calculs bonus malus'!BA121</f>
        <v>0</v>
      </c>
      <c r="BC121">
        <v>3</v>
      </c>
      <c r="BD121" s="7">
        <f>COUNTIF('Création Personnage'!$B23:$G23,BC$33)*'Calculs bonus malus'!BC121</f>
        <v>0</v>
      </c>
      <c r="BE121">
        <v>3</v>
      </c>
      <c r="BF121" s="7">
        <f>COUNTIF('Création Personnage'!$B23:$G23,BE$33)*'Calculs bonus malus'!BE121</f>
        <v>0</v>
      </c>
      <c r="BG121">
        <v>3</v>
      </c>
      <c r="BH121" s="7">
        <f>COUNTIF('Création Personnage'!$B23:$G23,BG$33)*'Calculs bonus malus'!BG121</f>
        <v>0</v>
      </c>
      <c r="BI121">
        <v>3</v>
      </c>
      <c r="BJ121" s="7">
        <f>COUNTIF('Création Personnage'!$B23:$G23,BI$33)*'Calculs bonus malus'!BI121</f>
        <v>0</v>
      </c>
      <c r="BK121">
        <v>3</v>
      </c>
      <c r="BL121" s="7">
        <f>COUNTIF('Création Personnage'!$B23:$G23,BK$33)*'Calculs bonus malus'!BK121</f>
        <v>0</v>
      </c>
      <c r="BM121">
        <v>3</v>
      </c>
      <c r="BN121" s="7">
        <f>COUNTIF('Création Personnage'!$B23:$G23,BM$33)*'Calculs bonus malus'!BM121</f>
        <v>0</v>
      </c>
      <c r="BO121">
        <v>3</v>
      </c>
      <c r="BP121" s="7">
        <f>COUNTIF('Création Personnage'!$B23:$G23,BO$33)*'Calculs bonus malus'!BO121</f>
        <v>0</v>
      </c>
      <c r="BQ121">
        <v>3</v>
      </c>
      <c r="BR121" s="7">
        <f>COUNTIF('Création Personnage'!$B23:$G23,BQ$33)*'Calculs bonus malus'!BQ121</f>
        <v>0</v>
      </c>
      <c r="BS121">
        <v>3</v>
      </c>
      <c r="BT121" s="7">
        <f>COUNTIF('Création Personnage'!$B23:$G23,BS$33)*'Calculs bonus malus'!BS121</f>
        <v>0</v>
      </c>
      <c r="BU121">
        <v>3</v>
      </c>
      <c r="BV121" s="7">
        <f>COUNTIF('Création Personnage'!$B23:$G23,BU$33)*'Calculs bonus malus'!BU121</f>
        <v>0</v>
      </c>
      <c r="BW121">
        <v>3</v>
      </c>
      <c r="BX121" s="7">
        <f>COUNTIF('Création Personnage'!$B23:$G23,BW$33)*'Calculs bonus malus'!BW121</f>
        <v>0</v>
      </c>
      <c r="BY121">
        <v>3</v>
      </c>
      <c r="BZ121" s="7">
        <f>COUNTIF('Création Personnage'!$B23:$G23,BY$33)*'Calculs bonus malus'!BY121</f>
        <v>0</v>
      </c>
      <c r="CA121">
        <v>3</v>
      </c>
      <c r="CB121" s="7">
        <f>COUNTIF('Création Personnage'!$B23:$G23,CA$33)*'Calculs bonus malus'!CA121</f>
        <v>0</v>
      </c>
      <c r="CC121">
        <v>3</v>
      </c>
      <c r="CD121" s="7">
        <f>COUNTIF('Création Personnage'!$B23:$G23,CC$33)*'Calculs bonus malus'!CC121</f>
        <v>0</v>
      </c>
      <c r="CE121">
        <v>3</v>
      </c>
      <c r="CF121" s="7">
        <f>COUNTIF('Création Personnage'!$B23:$G23,CE$33)*'Calculs bonus malus'!CE121</f>
        <v>0</v>
      </c>
      <c r="CG121">
        <v>3</v>
      </c>
      <c r="CH121" s="7">
        <f>COUNTIF('Création Personnage'!$B23:$G23,CG$33)*'Calculs bonus malus'!CG121</f>
        <v>0</v>
      </c>
      <c r="CI121">
        <v>3</v>
      </c>
      <c r="CJ121" s="7">
        <f>COUNTIF('Création Personnage'!$B23:$G23,CI$33)*'Calculs bonus malus'!CI121</f>
        <v>0</v>
      </c>
      <c r="CK121">
        <v>3</v>
      </c>
      <c r="CL121" s="7">
        <f>COUNTIF('Création Personnage'!$B23:$G23,CK$33)*'Calculs bonus malus'!CK121</f>
        <v>0</v>
      </c>
      <c r="CM121">
        <v>3</v>
      </c>
      <c r="CN121" s="7">
        <f>COUNTIF('Création Personnage'!$B23:$G23,CM$33)*'Calculs bonus malus'!CM121</f>
        <v>0</v>
      </c>
      <c r="CO121">
        <v>3</v>
      </c>
      <c r="CP121" s="7">
        <f>COUNTIF('Création Personnage'!$B23:$G23,CO$33)*'Calculs bonus malus'!CO121</f>
        <v>0</v>
      </c>
      <c r="CQ121">
        <v>3</v>
      </c>
      <c r="CR121" s="7">
        <f>COUNTIF('Création Personnage'!$B23:$G23,CQ$33)*'Calculs bonus malus'!CQ121</f>
        <v>0</v>
      </c>
      <c r="CS121">
        <v>3</v>
      </c>
      <c r="CT121" s="7">
        <f>COUNTIF('Création Personnage'!$B23:$G23,CS$33)*'Calculs bonus malus'!CS121</f>
        <v>0</v>
      </c>
      <c r="CU121">
        <v>3</v>
      </c>
      <c r="CV121" s="7">
        <f>COUNTIF('Création Personnage'!$B23:$G23,CU$33)*'Calculs bonus malus'!CU121</f>
        <v>0</v>
      </c>
      <c r="CW121">
        <v>3</v>
      </c>
      <c r="CX121" s="7">
        <f>COUNTIF('Création Personnage'!$B23:$G23,CW$33)*'Calculs bonus malus'!CW121</f>
        <v>0</v>
      </c>
      <c r="CY121">
        <v>3</v>
      </c>
      <c r="CZ121" s="7">
        <f>COUNTIF('Création Personnage'!$B23:$G23,CY$33)*'Calculs bonus malus'!CY121</f>
        <v>0</v>
      </c>
      <c r="DA121">
        <v>3</v>
      </c>
      <c r="DB121" s="7">
        <f>COUNTIF('Création Personnage'!$B23:$G23,DA$33)*'Calculs bonus malus'!DA121</f>
        <v>0</v>
      </c>
      <c r="DC121">
        <v>3</v>
      </c>
      <c r="DD121" s="7">
        <f>COUNTIF('Création Personnage'!$B23:$G23,DC$33)*'Calculs bonus malus'!DC121</f>
        <v>0</v>
      </c>
      <c r="DE121">
        <v>3</v>
      </c>
      <c r="DF121" s="7">
        <f>COUNTIF('Création Personnage'!$B23:$G23,DE$33)*'Calculs bonus malus'!DE121</f>
        <v>0</v>
      </c>
      <c r="DG121">
        <v>3</v>
      </c>
      <c r="DH121" s="7">
        <f>COUNTIF('Création Personnage'!$B23:$G23,DG$33)*'Calculs bonus malus'!DG121</f>
        <v>0</v>
      </c>
      <c r="DI121">
        <v>3</v>
      </c>
      <c r="DJ121" s="7">
        <f>COUNTIF('Création Personnage'!$B23:$G23,DI$33)*'Calculs bonus malus'!DI121</f>
        <v>0</v>
      </c>
    </row>
    <row r="122" spans="1:114" x14ac:dyDescent="0.2">
      <c r="A122" s="270" t="s">
        <v>251</v>
      </c>
      <c r="C122">
        <v>2</v>
      </c>
      <c r="D122" s="7">
        <f>COUNTIF('Création Personnage'!$B24:$G24,C$33)*'Calculs bonus malus'!C122</f>
        <v>0</v>
      </c>
      <c r="E122">
        <v>2</v>
      </c>
      <c r="F122" s="7">
        <f>COUNTIF('Création Personnage'!$B24:$G24,E$33)*'Calculs bonus malus'!E122</f>
        <v>0</v>
      </c>
      <c r="G122">
        <v>2</v>
      </c>
      <c r="H122" s="7">
        <f>COUNTIF('Création Personnage'!$B24:$G24,G$33)*'Calculs bonus malus'!G122</f>
        <v>0</v>
      </c>
      <c r="I122">
        <v>2</v>
      </c>
      <c r="J122" s="7">
        <f>COUNTIF('Création Personnage'!$B24:$G24,I$33)*'Calculs bonus malus'!I122</f>
        <v>0</v>
      </c>
      <c r="K122">
        <v>2</v>
      </c>
      <c r="L122" s="7">
        <f>COUNTIF('Création Personnage'!$B24:$G24,K$33)*'Calculs bonus malus'!K122</f>
        <v>0</v>
      </c>
      <c r="M122">
        <v>2</v>
      </c>
      <c r="N122" s="7">
        <f>COUNTIF('Création Personnage'!$B24:$G24,M$33)*'Calculs bonus malus'!M122</f>
        <v>0</v>
      </c>
      <c r="O122">
        <v>2</v>
      </c>
      <c r="P122" s="7">
        <f>COUNTIF('Création Personnage'!$B24:$G24,O$33)*'Calculs bonus malus'!O122</f>
        <v>0</v>
      </c>
      <c r="Q122">
        <v>2</v>
      </c>
      <c r="R122" s="7">
        <f>COUNTIF('Création Personnage'!$B24:$G24,Q$33)*'Calculs bonus malus'!Q122</f>
        <v>0</v>
      </c>
      <c r="S122">
        <v>2</v>
      </c>
      <c r="T122" s="7">
        <f>COUNTIF('Création Personnage'!$B24:$G24,S$33)*'Calculs bonus malus'!S122</f>
        <v>0</v>
      </c>
      <c r="U122">
        <v>2</v>
      </c>
      <c r="V122" s="7">
        <f>COUNTIF('Création Personnage'!$B24:$G24,U$33)*'Calculs bonus malus'!U122</f>
        <v>0</v>
      </c>
      <c r="W122">
        <v>2</v>
      </c>
      <c r="X122" s="7">
        <f>COUNTIF('Création Personnage'!$B24:$G24,W$33)*'Calculs bonus malus'!W122</f>
        <v>0</v>
      </c>
      <c r="Y122">
        <v>2</v>
      </c>
      <c r="Z122" s="7">
        <f>COUNTIF('Création Personnage'!$B24:$G24,Y$33)*'Calculs bonus malus'!Y122</f>
        <v>0</v>
      </c>
      <c r="AA122">
        <v>2</v>
      </c>
      <c r="AB122" s="7">
        <f>COUNTIF('Création Personnage'!$B24:$G24,AA$33)*'Calculs bonus malus'!AA122</f>
        <v>0</v>
      </c>
      <c r="AC122">
        <v>2</v>
      </c>
      <c r="AD122" s="7">
        <f>COUNTIF('Création Personnage'!$B24:$G24,AC$33)*'Calculs bonus malus'!AC122</f>
        <v>0</v>
      </c>
      <c r="AE122">
        <v>2</v>
      </c>
      <c r="AF122" s="7">
        <f>COUNTIF('Création Personnage'!$B24:$G24,AE$33)*'Calculs bonus malus'!AE122</f>
        <v>0</v>
      </c>
      <c r="AG122">
        <v>2</v>
      </c>
      <c r="AH122" s="7">
        <f>COUNTIF('Création Personnage'!$B24:$G24,AG$33)*'Calculs bonus malus'!AG122</f>
        <v>0</v>
      </c>
      <c r="AI122">
        <v>2</v>
      </c>
      <c r="AJ122" s="7">
        <f>COUNTIF('Création Personnage'!$B24:$G24,AI$33)*'Calculs bonus malus'!AI122</f>
        <v>0</v>
      </c>
      <c r="AK122">
        <v>2</v>
      </c>
      <c r="AL122" s="7">
        <f>COUNTIF('Création Personnage'!$B24:$G24,AK$33)*'Calculs bonus malus'!AK122</f>
        <v>0</v>
      </c>
      <c r="AM122">
        <v>2</v>
      </c>
      <c r="AN122" s="7">
        <f>COUNTIF('Création Personnage'!$B24:$G24,AM$33)*'Calculs bonus malus'!AM122</f>
        <v>0</v>
      </c>
      <c r="AO122">
        <v>2</v>
      </c>
      <c r="AP122" s="7">
        <f>COUNTIF('Création Personnage'!$B24:$G24,AO$33)*'Calculs bonus malus'!AO122</f>
        <v>0</v>
      </c>
      <c r="AQ122">
        <v>2</v>
      </c>
      <c r="AR122" s="7">
        <f>COUNTIF('Création Personnage'!$B24:$G24,AQ$33)*'Calculs bonus malus'!AQ122</f>
        <v>0</v>
      </c>
      <c r="AS122">
        <v>2</v>
      </c>
      <c r="AT122" s="7">
        <f>COUNTIF('Création Personnage'!$B24:$G24,AS$33)*'Calculs bonus malus'!AS122</f>
        <v>0</v>
      </c>
      <c r="AU122">
        <v>2</v>
      </c>
      <c r="AV122" s="7">
        <f>COUNTIF('Création Personnage'!$B24:$G24,AU$33)*'Calculs bonus malus'!AU122</f>
        <v>0</v>
      </c>
      <c r="AW122">
        <v>2</v>
      </c>
      <c r="AX122" s="7">
        <f>COUNTIF('Création Personnage'!$B24:$G24,AW$33)*'Calculs bonus malus'!AW122</f>
        <v>0</v>
      </c>
      <c r="AY122">
        <v>2</v>
      </c>
      <c r="AZ122" s="7">
        <f>COUNTIF('Création Personnage'!$B24:$G24,AY$33)*'Calculs bonus malus'!AY122</f>
        <v>0</v>
      </c>
      <c r="BA122">
        <v>2</v>
      </c>
      <c r="BB122" s="7">
        <f>COUNTIF('Création Personnage'!$B24:$G24,BA$33)*'Calculs bonus malus'!BA122</f>
        <v>0</v>
      </c>
      <c r="BC122">
        <v>2</v>
      </c>
      <c r="BD122" s="7">
        <f>COUNTIF('Création Personnage'!$B24:$G24,BC$33)*'Calculs bonus malus'!BC122</f>
        <v>0</v>
      </c>
      <c r="BE122">
        <v>2</v>
      </c>
      <c r="BF122" s="7">
        <f>COUNTIF('Création Personnage'!$B24:$G24,BE$33)*'Calculs bonus malus'!BE122</f>
        <v>0</v>
      </c>
      <c r="BG122">
        <v>2</v>
      </c>
      <c r="BH122" s="7">
        <f>COUNTIF('Création Personnage'!$B24:$G24,BG$33)*'Calculs bonus malus'!BG122</f>
        <v>0</v>
      </c>
      <c r="BI122">
        <v>2</v>
      </c>
      <c r="BJ122" s="7">
        <f>COUNTIF('Création Personnage'!$B24:$G24,BI$33)*'Calculs bonus malus'!BI122</f>
        <v>0</v>
      </c>
      <c r="BK122">
        <v>2</v>
      </c>
      <c r="BL122" s="7">
        <f>COUNTIF('Création Personnage'!$B24:$G24,BK$33)*'Calculs bonus malus'!BK122</f>
        <v>0</v>
      </c>
      <c r="BM122">
        <v>2</v>
      </c>
      <c r="BN122" s="7">
        <f>COUNTIF('Création Personnage'!$B24:$G24,BM$33)*'Calculs bonus malus'!BM122</f>
        <v>0</v>
      </c>
      <c r="BO122">
        <v>2</v>
      </c>
      <c r="BP122" s="7">
        <f>COUNTIF('Création Personnage'!$B24:$G24,BO$33)*'Calculs bonus malus'!BO122</f>
        <v>0</v>
      </c>
      <c r="BQ122">
        <v>2</v>
      </c>
      <c r="BR122" s="7">
        <f>COUNTIF('Création Personnage'!$B24:$G24,BQ$33)*'Calculs bonus malus'!BQ122</f>
        <v>0</v>
      </c>
      <c r="BS122">
        <v>2</v>
      </c>
      <c r="BT122" s="7">
        <f>COUNTIF('Création Personnage'!$B24:$G24,BS$33)*'Calculs bonus malus'!BS122</f>
        <v>0</v>
      </c>
      <c r="BU122">
        <v>2</v>
      </c>
      <c r="BV122" s="7">
        <f>COUNTIF('Création Personnage'!$B24:$G24,BU$33)*'Calculs bonus malus'!BU122</f>
        <v>0</v>
      </c>
      <c r="BW122">
        <v>2</v>
      </c>
      <c r="BX122" s="7">
        <f>COUNTIF('Création Personnage'!$B24:$G24,BW$33)*'Calculs bonus malus'!BW122</f>
        <v>0</v>
      </c>
      <c r="BY122">
        <v>2</v>
      </c>
      <c r="BZ122" s="7">
        <f>COUNTIF('Création Personnage'!$B24:$G24,BY$33)*'Calculs bonus malus'!BY122</f>
        <v>0</v>
      </c>
      <c r="CA122">
        <v>2</v>
      </c>
      <c r="CB122" s="7">
        <f>COUNTIF('Création Personnage'!$B24:$G24,CA$33)*'Calculs bonus malus'!CA122</f>
        <v>0</v>
      </c>
      <c r="CC122">
        <v>2</v>
      </c>
      <c r="CD122" s="7">
        <f>COUNTIF('Création Personnage'!$B24:$G24,CC$33)*'Calculs bonus malus'!CC122</f>
        <v>0</v>
      </c>
      <c r="CE122">
        <v>2</v>
      </c>
      <c r="CF122" s="7">
        <f>COUNTIF('Création Personnage'!$B24:$G24,CE$33)*'Calculs bonus malus'!CE122</f>
        <v>0</v>
      </c>
      <c r="CG122">
        <v>2</v>
      </c>
      <c r="CH122" s="7">
        <f>COUNTIF('Création Personnage'!$B24:$G24,CG$33)*'Calculs bonus malus'!CG122</f>
        <v>0</v>
      </c>
      <c r="CI122">
        <v>2</v>
      </c>
      <c r="CJ122" s="7">
        <f>COUNTIF('Création Personnage'!$B24:$G24,CI$33)*'Calculs bonus malus'!CI122</f>
        <v>0</v>
      </c>
      <c r="CK122">
        <v>2</v>
      </c>
      <c r="CL122" s="7">
        <f>COUNTIF('Création Personnage'!$B24:$G24,CK$33)*'Calculs bonus malus'!CK122</f>
        <v>0</v>
      </c>
      <c r="CM122">
        <v>2</v>
      </c>
      <c r="CN122" s="7">
        <f>COUNTIF('Création Personnage'!$B24:$G24,CM$33)*'Calculs bonus malus'!CM122</f>
        <v>0</v>
      </c>
      <c r="CO122">
        <v>2</v>
      </c>
      <c r="CP122" s="7">
        <f>COUNTIF('Création Personnage'!$B24:$G24,CO$33)*'Calculs bonus malus'!CO122</f>
        <v>0</v>
      </c>
      <c r="CQ122">
        <v>2</v>
      </c>
      <c r="CR122" s="7">
        <f>COUNTIF('Création Personnage'!$B24:$G24,CQ$33)*'Calculs bonus malus'!CQ122</f>
        <v>0</v>
      </c>
      <c r="CS122">
        <v>2</v>
      </c>
      <c r="CT122" s="7">
        <f>COUNTIF('Création Personnage'!$B24:$G24,CS$33)*'Calculs bonus malus'!CS122</f>
        <v>0</v>
      </c>
      <c r="CU122">
        <v>2</v>
      </c>
      <c r="CV122" s="7">
        <f>COUNTIF('Création Personnage'!$B24:$G24,CU$33)*'Calculs bonus malus'!CU122</f>
        <v>0</v>
      </c>
      <c r="CW122">
        <v>2</v>
      </c>
      <c r="CX122" s="7">
        <f>COUNTIF('Création Personnage'!$B24:$G24,CW$33)*'Calculs bonus malus'!CW122</f>
        <v>0</v>
      </c>
      <c r="CY122">
        <v>2</v>
      </c>
      <c r="CZ122" s="7">
        <f>COUNTIF('Création Personnage'!$B24:$G24,CY$33)*'Calculs bonus malus'!CY122</f>
        <v>0</v>
      </c>
      <c r="DA122">
        <v>2</v>
      </c>
      <c r="DB122" s="7">
        <f>COUNTIF('Création Personnage'!$B24:$G24,DA$33)*'Calculs bonus malus'!DA122</f>
        <v>0</v>
      </c>
      <c r="DC122">
        <v>2</v>
      </c>
      <c r="DD122" s="7">
        <f>COUNTIF('Création Personnage'!$B24:$G24,DC$33)*'Calculs bonus malus'!DC122</f>
        <v>0</v>
      </c>
      <c r="DE122">
        <v>2</v>
      </c>
      <c r="DF122" s="7">
        <f>COUNTIF('Création Personnage'!$B24:$G24,DE$33)*'Calculs bonus malus'!DE122</f>
        <v>0</v>
      </c>
      <c r="DG122">
        <v>2</v>
      </c>
      <c r="DH122" s="7">
        <f>COUNTIF('Création Personnage'!$B24:$G24,DG$33)*'Calculs bonus malus'!DG122</f>
        <v>0</v>
      </c>
      <c r="DI122">
        <v>2</v>
      </c>
      <c r="DJ122" s="7">
        <f>COUNTIF('Création Personnage'!$B24:$G24,DI$33)*'Calculs bonus malus'!DI122</f>
        <v>0</v>
      </c>
    </row>
    <row r="123" spans="1:114" x14ac:dyDescent="0.2">
      <c r="A123" s="270"/>
      <c r="C123">
        <v>2</v>
      </c>
      <c r="D123" s="7">
        <f>COUNTIF('Création Personnage'!$B25:$G25,C$33)*'Calculs bonus malus'!C123</f>
        <v>0</v>
      </c>
      <c r="E123">
        <v>2</v>
      </c>
      <c r="F123" s="7">
        <f>COUNTIF('Création Personnage'!$B25:$G25,E$33)*'Calculs bonus malus'!E123</f>
        <v>0</v>
      </c>
      <c r="G123">
        <v>2</v>
      </c>
      <c r="H123" s="7">
        <f>COUNTIF('Création Personnage'!$B25:$G25,G$33)*'Calculs bonus malus'!G123</f>
        <v>0</v>
      </c>
      <c r="I123">
        <v>2</v>
      </c>
      <c r="J123" s="7">
        <f>COUNTIF('Création Personnage'!$B25:$G25,I$33)*'Calculs bonus malus'!I123</f>
        <v>0</v>
      </c>
      <c r="K123">
        <v>2</v>
      </c>
      <c r="L123" s="7">
        <f>COUNTIF('Création Personnage'!$B25:$G25,K$33)*'Calculs bonus malus'!K123</f>
        <v>0</v>
      </c>
      <c r="M123">
        <v>2</v>
      </c>
      <c r="N123" s="7">
        <f>COUNTIF('Création Personnage'!$B25:$G25,M$33)*'Calculs bonus malus'!M123</f>
        <v>0</v>
      </c>
      <c r="O123">
        <v>2</v>
      </c>
      <c r="P123" s="7">
        <f>COUNTIF('Création Personnage'!$B25:$G25,O$33)*'Calculs bonus malus'!O123</f>
        <v>0</v>
      </c>
      <c r="Q123">
        <v>2</v>
      </c>
      <c r="R123" s="7">
        <f>COUNTIF('Création Personnage'!$B25:$G25,Q$33)*'Calculs bonus malus'!Q123</f>
        <v>0</v>
      </c>
      <c r="S123">
        <v>2</v>
      </c>
      <c r="T123" s="7">
        <f>COUNTIF('Création Personnage'!$B25:$G25,S$33)*'Calculs bonus malus'!S123</f>
        <v>0</v>
      </c>
      <c r="U123">
        <v>2</v>
      </c>
      <c r="V123" s="7">
        <f>COUNTIF('Création Personnage'!$B25:$G25,U$33)*'Calculs bonus malus'!U123</f>
        <v>0</v>
      </c>
      <c r="W123">
        <v>2</v>
      </c>
      <c r="X123" s="7">
        <f>COUNTIF('Création Personnage'!$B25:$G25,W$33)*'Calculs bonus malus'!W123</f>
        <v>0</v>
      </c>
      <c r="Y123">
        <v>2</v>
      </c>
      <c r="Z123" s="7">
        <f>COUNTIF('Création Personnage'!$B25:$G25,Y$33)*'Calculs bonus malus'!Y123</f>
        <v>0</v>
      </c>
      <c r="AA123">
        <v>2</v>
      </c>
      <c r="AB123" s="7">
        <f>COUNTIF('Création Personnage'!$B25:$G25,AA$33)*'Calculs bonus malus'!AA123</f>
        <v>0</v>
      </c>
      <c r="AC123">
        <v>2</v>
      </c>
      <c r="AD123" s="7">
        <f>COUNTIF('Création Personnage'!$B25:$G25,AC$33)*'Calculs bonus malus'!AC123</f>
        <v>0</v>
      </c>
      <c r="AE123">
        <v>2</v>
      </c>
      <c r="AF123" s="7">
        <f>COUNTIF('Création Personnage'!$B25:$G25,AE$33)*'Calculs bonus malus'!AE123</f>
        <v>0</v>
      </c>
      <c r="AG123">
        <v>2</v>
      </c>
      <c r="AH123" s="7">
        <f>COUNTIF('Création Personnage'!$B25:$G25,AG$33)*'Calculs bonus malus'!AG123</f>
        <v>0</v>
      </c>
      <c r="AI123">
        <v>2</v>
      </c>
      <c r="AJ123" s="7">
        <f>COUNTIF('Création Personnage'!$B25:$G25,AI$33)*'Calculs bonus malus'!AI123</f>
        <v>0</v>
      </c>
      <c r="AK123">
        <v>2</v>
      </c>
      <c r="AL123" s="7">
        <f>COUNTIF('Création Personnage'!$B25:$G25,AK$33)*'Calculs bonus malus'!AK123</f>
        <v>0</v>
      </c>
      <c r="AM123">
        <v>2</v>
      </c>
      <c r="AN123" s="7">
        <f>COUNTIF('Création Personnage'!$B25:$G25,AM$33)*'Calculs bonus malus'!AM123</f>
        <v>0</v>
      </c>
      <c r="AO123">
        <v>2</v>
      </c>
      <c r="AP123" s="7">
        <f>COUNTIF('Création Personnage'!$B25:$G25,AO$33)*'Calculs bonus malus'!AO123</f>
        <v>0</v>
      </c>
      <c r="AQ123">
        <v>2</v>
      </c>
      <c r="AR123" s="7">
        <f>COUNTIF('Création Personnage'!$B25:$G25,AQ$33)*'Calculs bonus malus'!AQ123</f>
        <v>0</v>
      </c>
      <c r="AS123">
        <v>2</v>
      </c>
      <c r="AT123" s="7">
        <f>COUNTIF('Création Personnage'!$B25:$G25,AS$33)*'Calculs bonus malus'!AS123</f>
        <v>0</v>
      </c>
      <c r="AU123">
        <v>2</v>
      </c>
      <c r="AV123" s="7">
        <f>COUNTIF('Création Personnage'!$B25:$G25,AU$33)*'Calculs bonus malus'!AU123</f>
        <v>0</v>
      </c>
      <c r="AW123">
        <v>2</v>
      </c>
      <c r="AX123" s="7">
        <f>COUNTIF('Création Personnage'!$B25:$G25,AW$33)*'Calculs bonus malus'!AW123</f>
        <v>0</v>
      </c>
      <c r="AY123">
        <v>2</v>
      </c>
      <c r="AZ123" s="7">
        <f>COUNTIF('Création Personnage'!$B25:$G25,AY$33)*'Calculs bonus malus'!AY123</f>
        <v>0</v>
      </c>
      <c r="BA123">
        <v>2</v>
      </c>
      <c r="BB123" s="7">
        <f>COUNTIF('Création Personnage'!$B25:$G25,BA$33)*'Calculs bonus malus'!BA123</f>
        <v>0</v>
      </c>
      <c r="BC123">
        <v>2</v>
      </c>
      <c r="BD123" s="7">
        <f>COUNTIF('Création Personnage'!$B25:$G25,BC$33)*'Calculs bonus malus'!BC123</f>
        <v>0</v>
      </c>
      <c r="BE123">
        <v>2</v>
      </c>
      <c r="BF123" s="7">
        <f>COUNTIF('Création Personnage'!$B25:$G25,BE$33)*'Calculs bonus malus'!BE123</f>
        <v>0</v>
      </c>
      <c r="BG123">
        <v>2</v>
      </c>
      <c r="BH123" s="7">
        <f>COUNTIF('Création Personnage'!$B25:$G25,BG$33)*'Calculs bonus malus'!BG123</f>
        <v>0</v>
      </c>
      <c r="BI123">
        <v>2</v>
      </c>
      <c r="BJ123" s="7">
        <f>COUNTIF('Création Personnage'!$B25:$G25,BI$33)*'Calculs bonus malus'!BI123</f>
        <v>0</v>
      </c>
      <c r="BK123">
        <v>2</v>
      </c>
      <c r="BL123" s="7">
        <f>COUNTIF('Création Personnage'!$B25:$G25,BK$33)*'Calculs bonus malus'!BK123</f>
        <v>0</v>
      </c>
      <c r="BM123">
        <v>2</v>
      </c>
      <c r="BN123" s="7">
        <f>COUNTIF('Création Personnage'!$B25:$G25,BM$33)*'Calculs bonus malus'!BM123</f>
        <v>0</v>
      </c>
      <c r="BO123">
        <v>2</v>
      </c>
      <c r="BP123" s="7">
        <f>COUNTIF('Création Personnage'!$B25:$G25,BO$33)*'Calculs bonus malus'!BO123</f>
        <v>0</v>
      </c>
      <c r="BQ123">
        <v>2</v>
      </c>
      <c r="BR123" s="7">
        <f>COUNTIF('Création Personnage'!$B25:$G25,BQ$33)*'Calculs bonus malus'!BQ123</f>
        <v>0</v>
      </c>
      <c r="BS123">
        <v>2</v>
      </c>
      <c r="BT123" s="7">
        <f>COUNTIF('Création Personnage'!$B25:$G25,BS$33)*'Calculs bonus malus'!BS123</f>
        <v>0</v>
      </c>
      <c r="BU123">
        <v>2</v>
      </c>
      <c r="BV123" s="7">
        <f>COUNTIF('Création Personnage'!$B25:$G25,BU$33)*'Calculs bonus malus'!BU123</f>
        <v>0</v>
      </c>
      <c r="BW123">
        <v>2</v>
      </c>
      <c r="BX123" s="7">
        <f>COUNTIF('Création Personnage'!$B25:$G25,BW$33)*'Calculs bonus malus'!BW123</f>
        <v>0</v>
      </c>
      <c r="BY123">
        <v>2</v>
      </c>
      <c r="BZ123" s="7">
        <f>COUNTIF('Création Personnage'!$B25:$G25,BY$33)*'Calculs bonus malus'!BY123</f>
        <v>0</v>
      </c>
      <c r="CA123">
        <v>2</v>
      </c>
      <c r="CB123" s="7">
        <f>COUNTIF('Création Personnage'!$B25:$G25,CA$33)*'Calculs bonus malus'!CA123</f>
        <v>0</v>
      </c>
      <c r="CC123">
        <v>2</v>
      </c>
      <c r="CD123" s="7">
        <f>COUNTIF('Création Personnage'!$B25:$G25,CC$33)*'Calculs bonus malus'!CC123</f>
        <v>0</v>
      </c>
      <c r="CE123">
        <v>2</v>
      </c>
      <c r="CF123" s="7">
        <f>COUNTIF('Création Personnage'!$B25:$G25,CE$33)*'Calculs bonus malus'!CE123</f>
        <v>0</v>
      </c>
      <c r="CG123">
        <v>2</v>
      </c>
      <c r="CH123" s="7">
        <f>COUNTIF('Création Personnage'!$B25:$G25,CG$33)*'Calculs bonus malus'!CG123</f>
        <v>0</v>
      </c>
      <c r="CI123">
        <v>2</v>
      </c>
      <c r="CJ123" s="7">
        <f>COUNTIF('Création Personnage'!$B25:$G25,CI$33)*'Calculs bonus malus'!CI123</f>
        <v>0</v>
      </c>
      <c r="CK123">
        <v>2</v>
      </c>
      <c r="CL123" s="7">
        <f>COUNTIF('Création Personnage'!$B25:$G25,CK$33)*'Calculs bonus malus'!CK123</f>
        <v>0</v>
      </c>
      <c r="CM123">
        <v>2</v>
      </c>
      <c r="CN123" s="7">
        <f>COUNTIF('Création Personnage'!$B25:$G25,CM$33)*'Calculs bonus malus'!CM123</f>
        <v>0</v>
      </c>
      <c r="CO123">
        <v>2</v>
      </c>
      <c r="CP123" s="7">
        <f>COUNTIF('Création Personnage'!$B25:$G25,CO$33)*'Calculs bonus malus'!CO123</f>
        <v>0</v>
      </c>
      <c r="CQ123">
        <v>2</v>
      </c>
      <c r="CR123" s="7">
        <f>COUNTIF('Création Personnage'!$B25:$G25,CQ$33)*'Calculs bonus malus'!CQ123</f>
        <v>0</v>
      </c>
      <c r="CS123">
        <v>2</v>
      </c>
      <c r="CT123" s="7">
        <f>COUNTIF('Création Personnage'!$B25:$G25,CS$33)*'Calculs bonus malus'!CS123</f>
        <v>0</v>
      </c>
      <c r="CU123">
        <v>2</v>
      </c>
      <c r="CV123" s="7">
        <f>COUNTIF('Création Personnage'!$B25:$G25,CU$33)*'Calculs bonus malus'!CU123</f>
        <v>0</v>
      </c>
      <c r="CW123">
        <v>2</v>
      </c>
      <c r="CX123" s="7">
        <f>COUNTIF('Création Personnage'!$B25:$G25,CW$33)*'Calculs bonus malus'!CW123</f>
        <v>0</v>
      </c>
      <c r="CY123">
        <v>2</v>
      </c>
      <c r="CZ123" s="7">
        <f>COUNTIF('Création Personnage'!$B25:$G25,CY$33)*'Calculs bonus malus'!CY123</f>
        <v>0</v>
      </c>
      <c r="DA123">
        <v>2</v>
      </c>
      <c r="DB123" s="7">
        <f>COUNTIF('Création Personnage'!$B25:$G25,DA$33)*'Calculs bonus malus'!DA123</f>
        <v>0</v>
      </c>
      <c r="DC123">
        <v>2</v>
      </c>
      <c r="DD123" s="7">
        <f>COUNTIF('Création Personnage'!$B25:$G25,DC$33)*'Calculs bonus malus'!DC123</f>
        <v>0</v>
      </c>
      <c r="DE123">
        <v>2</v>
      </c>
      <c r="DF123" s="7">
        <f>COUNTIF('Création Personnage'!$B25:$G25,DE$33)*'Calculs bonus malus'!DE123</f>
        <v>0</v>
      </c>
      <c r="DG123">
        <v>2</v>
      </c>
      <c r="DH123" s="7">
        <f>COUNTIF('Création Personnage'!$B25:$G25,DG$33)*'Calculs bonus malus'!DG123</f>
        <v>0</v>
      </c>
      <c r="DI123">
        <v>2</v>
      </c>
      <c r="DJ123" s="7">
        <f>COUNTIF('Création Personnage'!$B25:$G25,DI$33)*'Calculs bonus malus'!DI123</f>
        <v>0</v>
      </c>
    </row>
    <row r="124" spans="1:114" x14ac:dyDescent="0.2">
      <c r="A124" s="270"/>
      <c r="C124">
        <v>2</v>
      </c>
      <c r="D124" s="7">
        <f>COUNTIF('Création Personnage'!$B26:$G26,C$33)*'Calculs bonus malus'!C124</f>
        <v>0</v>
      </c>
      <c r="E124">
        <v>2</v>
      </c>
      <c r="F124" s="7">
        <f>COUNTIF('Création Personnage'!$B26:$G26,E$33)*'Calculs bonus malus'!E124</f>
        <v>0</v>
      </c>
      <c r="G124">
        <v>2</v>
      </c>
      <c r="H124" s="7">
        <f>COUNTIF('Création Personnage'!$B26:$G26,G$33)*'Calculs bonus malus'!G124</f>
        <v>0</v>
      </c>
      <c r="I124">
        <v>2</v>
      </c>
      <c r="J124" s="7">
        <f>COUNTIF('Création Personnage'!$B26:$G26,I$33)*'Calculs bonus malus'!I124</f>
        <v>0</v>
      </c>
      <c r="K124">
        <v>2</v>
      </c>
      <c r="L124" s="7">
        <f>COUNTIF('Création Personnage'!$B26:$G26,K$33)*'Calculs bonus malus'!K124</f>
        <v>0</v>
      </c>
      <c r="M124">
        <v>2</v>
      </c>
      <c r="N124" s="7">
        <f>COUNTIF('Création Personnage'!$B26:$G26,M$33)*'Calculs bonus malus'!M124</f>
        <v>0</v>
      </c>
      <c r="O124">
        <v>2</v>
      </c>
      <c r="P124" s="7">
        <f>COUNTIF('Création Personnage'!$B26:$G26,O$33)*'Calculs bonus malus'!O124</f>
        <v>0</v>
      </c>
      <c r="Q124">
        <v>2</v>
      </c>
      <c r="R124" s="7">
        <f>COUNTIF('Création Personnage'!$B26:$G26,Q$33)*'Calculs bonus malus'!Q124</f>
        <v>0</v>
      </c>
      <c r="S124">
        <v>2</v>
      </c>
      <c r="T124" s="7">
        <f>COUNTIF('Création Personnage'!$B26:$G26,S$33)*'Calculs bonus malus'!S124</f>
        <v>0</v>
      </c>
      <c r="U124">
        <v>2</v>
      </c>
      <c r="V124" s="7">
        <f>COUNTIF('Création Personnage'!$B26:$G26,U$33)*'Calculs bonus malus'!U124</f>
        <v>0</v>
      </c>
      <c r="W124">
        <v>2</v>
      </c>
      <c r="X124" s="7">
        <f>COUNTIF('Création Personnage'!$B26:$G26,W$33)*'Calculs bonus malus'!W124</f>
        <v>0</v>
      </c>
      <c r="Y124">
        <v>2</v>
      </c>
      <c r="Z124" s="7">
        <f>COUNTIF('Création Personnage'!$B26:$G26,Y$33)*'Calculs bonus malus'!Y124</f>
        <v>0</v>
      </c>
      <c r="AA124">
        <v>2</v>
      </c>
      <c r="AB124" s="7">
        <f>COUNTIF('Création Personnage'!$B26:$G26,AA$33)*'Calculs bonus malus'!AA124</f>
        <v>0</v>
      </c>
      <c r="AC124">
        <v>2</v>
      </c>
      <c r="AD124" s="7">
        <f>COUNTIF('Création Personnage'!$B26:$G26,AC$33)*'Calculs bonus malus'!AC124</f>
        <v>0</v>
      </c>
      <c r="AE124">
        <v>2</v>
      </c>
      <c r="AF124" s="7">
        <f>COUNTIF('Création Personnage'!$B26:$G26,AE$33)*'Calculs bonus malus'!AE124</f>
        <v>0</v>
      </c>
      <c r="AG124">
        <v>2</v>
      </c>
      <c r="AH124" s="7">
        <f>COUNTIF('Création Personnage'!$B26:$G26,AG$33)*'Calculs bonus malus'!AG124</f>
        <v>0</v>
      </c>
      <c r="AI124">
        <v>2</v>
      </c>
      <c r="AJ124" s="7">
        <f>COUNTIF('Création Personnage'!$B26:$G26,AI$33)*'Calculs bonus malus'!AI124</f>
        <v>0</v>
      </c>
      <c r="AK124">
        <v>2</v>
      </c>
      <c r="AL124" s="7">
        <f>COUNTIF('Création Personnage'!$B26:$G26,AK$33)*'Calculs bonus malus'!AK124</f>
        <v>0</v>
      </c>
      <c r="AM124">
        <v>2</v>
      </c>
      <c r="AN124" s="7">
        <f>COUNTIF('Création Personnage'!$B26:$G26,AM$33)*'Calculs bonus malus'!AM124</f>
        <v>0</v>
      </c>
      <c r="AO124">
        <v>2</v>
      </c>
      <c r="AP124" s="7">
        <f>COUNTIF('Création Personnage'!$B26:$G26,AO$33)*'Calculs bonus malus'!AO124</f>
        <v>0</v>
      </c>
      <c r="AQ124">
        <v>2</v>
      </c>
      <c r="AR124" s="7">
        <f>COUNTIF('Création Personnage'!$B26:$G26,AQ$33)*'Calculs bonus malus'!AQ124</f>
        <v>0</v>
      </c>
      <c r="AS124">
        <v>2</v>
      </c>
      <c r="AT124" s="7">
        <f>COUNTIF('Création Personnage'!$B26:$G26,AS$33)*'Calculs bonus malus'!AS124</f>
        <v>0</v>
      </c>
      <c r="AU124">
        <v>2</v>
      </c>
      <c r="AV124" s="7">
        <f>COUNTIF('Création Personnage'!$B26:$G26,AU$33)*'Calculs bonus malus'!AU124</f>
        <v>0</v>
      </c>
      <c r="AW124">
        <v>2</v>
      </c>
      <c r="AX124" s="7">
        <f>COUNTIF('Création Personnage'!$B26:$G26,AW$33)*'Calculs bonus malus'!AW124</f>
        <v>0</v>
      </c>
      <c r="AY124">
        <v>2</v>
      </c>
      <c r="AZ124" s="7">
        <f>COUNTIF('Création Personnage'!$B26:$G26,AY$33)*'Calculs bonus malus'!AY124</f>
        <v>0</v>
      </c>
      <c r="BA124">
        <v>2</v>
      </c>
      <c r="BB124" s="7">
        <f>COUNTIF('Création Personnage'!$B26:$G26,BA$33)*'Calculs bonus malus'!BA124</f>
        <v>0</v>
      </c>
      <c r="BC124">
        <v>2</v>
      </c>
      <c r="BD124" s="7">
        <f>COUNTIF('Création Personnage'!$B26:$G26,BC$33)*'Calculs bonus malus'!BC124</f>
        <v>0</v>
      </c>
      <c r="BE124">
        <v>2</v>
      </c>
      <c r="BF124" s="7">
        <f>COUNTIF('Création Personnage'!$B26:$G26,BE$33)*'Calculs bonus malus'!BE124</f>
        <v>0</v>
      </c>
      <c r="BG124">
        <v>2</v>
      </c>
      <c r="BH124" s="7">
        <f>COUNTIF('Création Personnage'!$B26:$G26,BG$33)*'Calculs bonus malus'!BG124</f>
        <v>0</v>
      </c>
      <c r="BI124">
        <v>2</v>
      </c>
      <c r="BJ124" s="7">
        <f>COUNTIF('Création Personnage'!$B26:$G26,BI$33)*'Calculs bonus malus'!BI124</f>
        <v>0</v>
      </c>
      <c r="BK124">
        <v>2</v>
      </c>
      <c r="BL124" s="7">
        <f>COUNTIF('Création Personnage'!$B26:$G26,BK$33)*'Calculs bonus malus'!BK124</f>
        <v>0</v>
      </c>
      <c r="BM124">
        <v>2</v>
      </c>
      <c r="BN124" s="7">
        <f>COUNTIF('Création Personnage'!$B26:$G26,BM$33)*'Calculs bonus malus'!BM124</f>
        <v>0</v>
      </c>
      <c r="BO124">
        <v>2</v>
      </c>
      <c r="BP124" s="7">
        <f>COUNTIF('Création Personnage'!$B26:$G26,BO$33)*'Calculs bonus malus'!BO124</f>
        <v>0</v>
      </c>
      <c r="BQ124">
        <v>2</v>
      </c>
      <c r="BR124" s="7">
        <f>COUNTIF('Création Personnage'!$B26:$G26,BQ$33)*'Calculs bonus malus'!BQ124</f>
        <v>0</v>
      </c>
      <c r="BS124">
        <v>2</v>
      </c>
      <c r="BT124" s="7">
        <f>COUNTIF('Création Personnage'!$B26:$G26,BS$33)*'Calculs bonus malus'!BS124</f>
        <v>0</v>
      </c>
      <c r="BU124">
        <v>2</v>
      </c>
      <c r="BV124" s="7">
        <f>COUNTIF('Création Personnage'!$B26:$G26,BU$33)*'Calculs bonus malus'!BU124</f>
        <v>0</v>
      </c>
      <c r="BW124">
        <v>2</v>
      </c>
      <c r="BX124" s="7">
        <f>COUNTIF('Création Personnage'!$B26:$G26,BW$33)*'Calculs bonus malus'!BW124</f>
        <v>0</v>
      </c>
      <c r="BY124">
        <v>2</v>
      </c>
      <c r="BZ124" s="7">
        <f>COUNTIF('Création Personnage'!$B26:$G26,BY$33)*'Calculs bonus malus'!BY124</f>
        <v>0</v>
      </c>
      <c r="CA124">
        <v>2</v>
      </c>
      <c r="CB124" s="7">
        <f>COUNTIF('Création Personnage'!$B26:$G26,CA$33)*'Calculs bonus malus'!CA124</f>
        <v>0</v>
      </c>
      <c r="CC124">
        <v>2</v>
      </c>
      <c r="CD124" s="7">
        <f>COUNTIF('Création Personnage'!$B26:$G26,CC$33)*'Calculs bonus malus'!CC124</f>
        <v>0</v>
      </c>
      <c r="CE124">
        <v>2</v>
      </c>
      <c r="CF124" s="7">
        <f>COUNTIF('Création Personnage'!$B26:$G26,CE$33)*'Calculs bonus malus'!CE124</f>
        <v>0</v>
      </c>
      <c r="CG124">
        <v>2</v>
      </c>
      <c r="CH124" s="7">
        <f>COUNTIF('Création Personnage'!$B26:$G26,CG$33)*'Calculs bonus malus'!CG124</f>
        <v>0</v>
      </c>
      <c r="CI124">
        <v>2</v>
      </c>
      <c r="CJ124" s="7">
        <f>COUNTIF('Création Personnage'!$B26:$G26,CI$33)*'Calculs bonus malus'!CI124</f>
        <v>0</v>
      </c>
      <c r="CK124">
        <v>2</v>
      </c>
      <c r="CL124" s="7">
        <f>COUNTIF('Création Personnage'!$B26:$G26,CK$33)*'Calculs bonus malus'!CK124</f>
        <v>0</v>
      </c>
      <c r="CM124">
        <v>2</v>
      </c>
      <c r="CN124" s="7">
        <f>COUNTIF('Création Personnage'!$B26:$G26,CM$33)*'Calculs bonus malus'!CM124</f>
        <v>0</v>
      </c>
      <c r="CO124">
        <v>2</v>
      </c>
      <c r="CP124" s="7">
        <f>COUNTIF('Création Personnage'!$B26:$G26,CO$33)*'Calculs bonus malus'!CO124</f>
        <v>0</v>
      </c>
      <c r="CQ124">
        <v>2</v>
      </c>
      <c r="CR124" s="7">
        <f>COUNTIF('Création Personnage'!$B26:$G26,CQ$33)*'Calculs bonus malus'!CQ124</f>
        <v>0</v>
      </c>
      <c r="CS124">
        <v>2</v>
      </c>
      <c r="CT124" s="7">
        <f>COUNTIF('Création Personnage'!$B26:$G26,CS$33)*'Calculs bonus malus'!CS124</f>
        <v>0</v>
      </c>
      <c r="CU124">
        <v>2</v>
      </c>
      <c r="CV124" s="7">
        <f>COUNTIF('Création Personnage'!$B26:$G26,CU$33)*'Calculs bonus malus'!CU124</f>
        <v>0</v>
      </c>
      <c r="CW124">
        <v>2</v>
      </c>
      <c r="CX124" s="7">
        <f>COUNTIF('Création Personnage'!$B26:$G26,CW$33)*'Calculs bonus malus'!CW124</f>
        <v>0</v>
      </c>
      <c r="CY124">
        <v>2</v>
      </c>
      <c r="CZ124" s="7">
        <f>COUNTIF('Création Personnage'!$B26:$G26,CY$33)*'Calculs bonus malus'!CY124</f>
        <v>0</v>
      </c>
      <c r="DA124">
        <v>2</v>
      </c>
      <c r="DB124" s="7">
        <f>COUNTIF('Création Personnage'!$B26:$G26,DA$33)*'Calculs bonus malus'!DA124</f>
        <v>0</v>
      </c>
      <c r="DC124">
        <v>2</v>
      </c>
      <c r="DD124" s="7">
        <f>COUNTIF('Création Personnage'!$B26:$G26,DC$33)*'Calculs bonus malus'!DC124</f>
        <v>0</v>
      </c>
      <c r="DE124">
        <v>2</v>
      </c>
      <c r="DF124" s="7">
        <f>COUNTIF('Création Personnage'!$B26:$G26,DE$33)*'Calculs bonus malus'!DE124</f>
        <v>0</v>
      </c>
      <c r="DG124">
        <v>2</v>
      </c>
      <c r="DH124" s="7">
        <f>COUNTIF('Création Personnage'!$B26:$G26,DG$33)*'Calculs bonus malus'!DG124</f>
        <v>0</v>
      </c>
      <c r="DI124">
        <v>2</v>
      </c>
      <c r="DJ124" s="7">
        <f>COUNTIF('Création Personnage'!$B26:$G26,DI$33)*'Calculs bonus malus'!DI124</f>
        <v>0</v>
      </c>
    </row>
    <row r="125" spans="1:114" x14ac:dyDescent="0.2">
      <c r="A125" s="270"/>
      <c r="C125">
        <v>2</v>
      </c>
      <c r="D125" s="7">
        <f>COUNTIF('Création Personnage'!$B27:$G27,C$33)*'Calculs bonus malus'!C125</f>
        <v>0</v>
      </c>
      <c r="E125">
        <v>2</v>
      </c>
      <c r="F125" s="7">
        <f>COUNTIF('Création Personnage'!$B27:$G27,E$33)*'Calculs bonus malus'!E125</f>
        <v>0</v>
      </c>
      <c r="G125">
        <v>2</v>
      </c>
      <c r="H125" s="7">
        <f>COUNTIF('Création Personnage'!$B27:$G27,G$33)*'Calculs bonus malus'!G125</f>
        <v>0</v>
      </c>
      <c r="I125">
        <v>2</v>
      </c>
      <c r="J125" s="7">
        <f>COUNTIF('Création Personnage'!$B27:$G27,I$33)*'Calculs bonus malus'!I125</f>
        <v>0</v>
      </c>
      <c r="K125">
        <v>2</v>
      </c>
      <c r="L125" s="7">
        <f>COUNTIF('Création Personnage'!$B27:$G27,K$33)*'Calculs bonus malus'!K125</f>
        <v>0</v>
      </c>
      <c r="M125">
        <v>2</v>
      </c>
      <c r="N125" s="7">
        <f>COUNTIF('Création Personnage'!$B27:$G27,M$33)*'Calculs bonus malus'!M125</f>
        <v>0</v>
      </c>
      <c r="O125">
        <v>2</v>
      </c>
      <c r="P125" s="7">
        <f>COUNTIF('Création Personnage'!$B27:$G27,O$33)*'Calculs bonus malus'!O125</f>
        <v>0</v>
      </c>
      <c r="Q125">
        <v>2</v>
      </c>
      <c r="R125" s="7">
        <f>COUNTIF('Création Personnage'!$B27:$G27,Q$33)*'Calculs bonus malus'!Q125</f>
        <v>0</v>
      </c>
      <c r="S125">
        <v>2</v>
      </c>
      <c r="T125" s="7">
        <f>COUNTIF('Création Personnage'!$B27:$G27,S$33)*'Calculs bonus malus'!S125</f>
        <v>0</v>
      </c>
      <c r="U125">
        <v>2</v>
      </c>
      <c r="V125" s="7">
        <f>COUNTIF('Création Personnage'!$B27:$G27,U$33)*'Calculs bonus malus'!U125</f>
        <v>0</v>
      </c>
      <c r="W125">
        <v>2</v>
      </c>
      <c r="X125" s="7">
        <f>COUNTIF('Création Personnage'!$B27:$G27,W$33)*'Calculs bonus malus'!W125</f>
        <v>0</v>
      </c>
      <c r="Y125">
        <v>2</v>
      </c>
      <c r="Z125" s="7">
        <f>COUNTIF('Création Personnage'!$B27:$G27,Y$33)*'Calculs bonus malus'!Y125</f>
        <v>0</v>
      </c>
      <c r="AA125">
        <v>2</v>
      </c>
      <c r="AB125" s="7">
        <f>COUNTIF('Création Personnage'!$B27:$G27,AA$33)*'Calculs bonus malus'!AA125</f>
        <v>0</v>
      </c>
      <c r="AC125">
        <v>2</v>
      </c>
      <c r="AD125" s="7">
        <f>COUNTIF('Création Personnage'!$B27:$G27,AC$33)*'Calculs bonus malus'!AC125</f>
        <v>0</v>
      </c>
      <c r="AE125">
        <v>2</v>
      </c>
      <c r="AF125" s="7">
        <f>COUNTIF('Création Personnage'!$B27:$G27,AE$33)*'Calculs bonus malus'!AE125</f>
        <v>0</v>
      </c>
      <c r="AG125">
        <v>2</v>
      </c>
      <c r="AH125" s="7">
        <f>COUNTIF('Création Personnage'!$B27:$G27,AG$33)*'Calculs bonus malus'!AG125</f>
        <v>0</v>
      </c>
      <c r="AI125">
        <v>2</v>
      </c>
      <c r="AJ125" s="7">
        <f>COUNTIF('Création Personnage'!$B27:$G27,AI$33)*'Calculs bonus malus'!AI125</f>
        <v>0</v>
      </c>
      <c r="AK125">
        <v>2</v>
      </c>
      <c r="AL125" s="7">
        <f>COUNTIF('Création Personnage'!$B27:$G27,AK$33)*'Calculs bonus malus'!AK125</f>
        <v>0</v>
      </c>
      <c r="AM125">
        <v>2</v>
      </c>
      <c r="AN125" s="7">
        <f>COUNTIF('Création Personnage'!$B27:$G27,AM$33)*'Calculs bonus malus'!AM125</f>
        <v>0</v>
      </c>
      <c r="AO125">
        <v>2</v>
      </c>
      <c r="AP125" s="7">
        <f>COUNTIF('Création Personnage'!$B27:$G27,AO$33)*'Calculs bonus malus'!AO125</f>
        <v>0</v>
      </c>
      <c r="AQ125">
        <v>2</v>
      </c>
      <c r="AR125" s="7">
        <f>COUNTIF('Création Personnage'!$B27:$G27,AQ$33)*'Calculs bonus malus'!AQ125</f>
        <v>0</v>
      </c>
      <c r="AS125">
        <v>2</v>
      </c>
      <c r="AT125" s="7">
        <f>COUNTIF('Création Personnage'!$B27:$G27,AS$33)*'Calculs bonus malus'!AS125</f>
        <v>0</v>
      </c>
      <c r="AU125">
        <v>2</v>
      </c>
      <c r="AV125" s="7">
        <f>COUNTIF('Création Personnage'!$B27:$G27,AU$33)*'Calculs bonus malus'!AU125</f>
        <v>0</v>
      </c>
      <c r="AW125">
        <v>2</v>
      </c>
      <c r="AX125" s="7">
        <f>COUNTIF('Création Personnage'!$B27:$G27,AW$33)*'Calculs bonus malus'!AW125</f>
        <v>0</v>
      </c>
      <c r="AY125">
        <v>2</v>
      </c>
      <c r="AZ125" s="7">
        <f>COUNTIF('Création Personnage'!$B27:$G27,AY$33)*'Calculs bonus malus'!AY125</f>
        <v>0</v>
      </c>
      <c r="BA125">
        <v>2</v>
      </c>
      <c r="BB125" s="7">
        <f>COUNTIF('Création Personnage'!$B27:$G27,BA$33)*'Calculs bonus malus'!BA125</f>
        <v>0</v>
      </c>
      <c r="BC125">
        <v>2</v>
      </c>
      <c r="BD125" s="7">
        <f>COUNTIF('Création Personnage'!$B27:$G27,BC$33)*'Calculs bonus malus'!BC125</f>
        <v>0</v>
      </c>
      <c r="BE125">
        <v>2</v>
      </c>
      <c r="BF125" s="7">
        <f>COUNTIF('Création Personnage'!$B27:$G27,BE$33)*'Calculs bonus malus'!BE125</f>
        <v>0</v>
      </c>
      <c r="BG125">
        <v>2</v>
      </c>
      <c r="BH125" s="7">
        <f>COUNTIF('Création Personnage'!$B27:$G27,BG$33)*'Calculs bonus malus'!BG125</f>
        <v>0</v>
      </c>
      <c r="BI125">
        <v>2</v>
      </c>
      <c r="BJ125" s="7">
        <f>COUNTIF('Création Personnage'!$B27:$G27,BI$33)*'Calculs bonus malus'!BI125</f>
        <v>0</v>
      </c>
      <c r="BK125">
        <v>2</v>
      </c>
      <c r="BL125" s="7">
        <f>COUNTIF('Création Personnage'!$B27:$G27,BK$33)*'Calculs bonus malus'!BK125</f>
        <v>0</v>
      </c>
      <c r="BM125">
        <v>2</v>
      </c>
      <c r="BN125" s="7">
        <f>COUNTIF('Création Personnage'!$B27:$G27,BM$33)*'Calculs bonus malus'!BM125</f>
        <v>0</v>
      </c>
      <c r="BO125">
        <v>2</v>
      </c>
      <c r="BP125" s="7">
        <f>COUNTIF('Création Personnage'!$B27:$G27,BO$33)*'Calculs bonus malus'!BO125</f>
        <v>0</v>
      </c>
      <c r="BQ125">
        <v>2</v>
      </c>
      <c r="BR125" s="7">
        <f>COUNTIF('Création Personnage'!$B27:$G27,BQ$33)*'Calculs bonus malus'!BQ125</f>
        <v>0</v>
      </c>
      <c r="BS125">
        <v>2</v>
      </c>
      <c r="BT125" s="7">
        <f>COUNTIF('Création Personnage'!$B27:$G27,BS$33)*'Calculs bonus malus'!BS125</f>
        <v>0</v>
      </c>
      <c r="BU125">
        <v>2</v>
      </c>
      <c r="BV125" s="7">
        <f>COUNTIF('Création Personnage'!$B27:$G27,BU$33)*'Calculs bonus malus'!BU125</f>
        <v>0</v>
      </c>
      <c r="BW125">
        <v>2</v>
      </c>
      <c r="BX125" s="7">
        <f>COUNTIF('Création Personnage'!$B27:$G27,BW$33)*'Calculs bonus malus'!BW125</f>
        <v>0</v>
      </c>
      <c r="BY125">
        <v>2</v>
      </c>
      <c r="BZ125" s="7">
        <f>COUNTIF('Création Personnage'!$B27:$G27,BY$33)*'Calculs bonus malus'!BY125</f>
        <v>0</v>
      </c>
      <c r="CA125">
        <v>2</v>
      </c>
      <c r="CB125" s="7">
        <f>COUNTIF('Création Personnage'!$B27:$G27,CA$33)*'Calculs bonus malus'!CA125</f>
        <v>0</v>
      </c>
      <c r="CC125">
        <v>2</v>
      </c>
      <c r="CD125" s="7">
        <f>COUNTIF('Création Personnage'!$B27:$G27,CC$33)*'Calculs bonus malus'!CC125</f>
        <v>0</v>
      </c>
      <c r="CE125">
        <v>2</v>
      </c>
      <c r="CF125" s="7">
        <f>COUNTIF('Création Personnage'!$B27:$G27,CE$33)*'Calculs bonus malus'!CE125</f>
        <v>0</v>
      </c>
      <c r="CG125">
        <v>2</v>
      </c>
      <c r="CH125" s="7">
        <f>COUNTIF('Création Personnage'!$B27:$G27,CG$33)*'Calculs bonus malus'!CG125</f>
        <v>0</v>
      </c>
      <c r="CI125">
        <v>2</v>
      </c>
      <c r="CJ125" s="7">
        <f>COUNTIF('Création Personnage'!$B27:$G27,CI$33)*'Calculs bonus malus'!CI125</f>
        <v>0</v>
      </c>
      <c r="CK125">
        <v>2</v>
      </c>
      <c r="CL125" s="7">
        <f>COUNTIF('Création Personnage'!$B27:$G27,CK$33)*'Calculs bonus malus'!CK125</f>
        <v>0</v>
      </c>
      <c r="CM125">
        <v>2</v>
      </c>
      <c r="CN125" s="7">
        <f>COUNTIF('Création Personnage'!$B27:$G27,CM$33)*'Calculs bonus malus'!CM125</f>
        <v>0</v>
      </c>
      <c r="CO125">
        <v>2</v>
      </c>
      <c r="CP125" s="7">
        <f>COUNTIF('Création Personnage'!$B27:$G27,CO$33)*'Calculs bonus malus'!CO125</f>
        <v>0</v>
      </c>
      <c r="CQ125">
        <v>2</v>
      </c>
      <c r="CR125" s="7">
        <f>COUNTIF('Création Personnage'!$B27:$G27,CQ$33)*'Calculs bonus malus'!CQ125</f>
        <v>0</v>
      </c>
      <c r="CS125">
        <v>2</v>
      </c>
      <c r="CT125" s="7">
        <f>COUNTIF('Création Personnage'!$B27:$G27,CS$33)*'Calculs bonus malus'!CS125</f>
        <v>0</v>
      </c>
      <c r="CU125">
        <v>2</v>
      </c>
      <c r="CV125" s="7">
        <f>COUNTIF('Création Personnage'!$B27:$G27,CU$33)*'Calculs bonus malus'!CU125</f>
        <v>0</v>
      </c>
      <c r="CW125">
        <v>2</v>
      </c>
      <c r="CX125" s="7">
        <f>COUNTIF('Création Personnage'!$B27:$G27,CW$33)*'Calculs bonus malus'!CW125</f>
        <v>0</v>
      </c>
      <c r="CY125">
        <v>2</v>
      </c>
      <c r="CZ125" s="7">
        <f>COUNTIF('Création Personnage'!$B27:$G27,CY$33)*'Calculs bonus malus'!CY125</f>
        <v>0</v>
      </c>
      <c r="DA125">
        <v>2</v>
      </c>
      <c r="DB125" s="7">
        <f>COUNTIF('Création Personnage'!$B27:$G27,DA$33)*'Calculs bonus malus'!DA125</f>
        <v>0</v>
      </c>
      <c r="DC125">
        <v>2</v>
      </c>
      <c r="DD125" s="7">
        <f>COUNTIF('Création Personnage'!$B27:$G27,DC$33)*'Calculs bonus malus'!DC125</f>
        <v>0</v>
      </c>
      <c r="DE125">
        <v>2</v>
      </c>
      <c r="DF125" s="7">
        <f>COUNTIF('Création Personnage'!$B27:$G27,DE$33)*'Calculs bonus malus'!DE125</f>
        <v>0</v>
      </c>
      <c r="DG125">
        <v>2</v>
      </c>
      <c r="DH125" s="7">
        <f>COUNTIF('Création Personnage'!$B27:$G27,DG$33)*'Calculs bonus malus'!DG125</f>
        <v>0</v>
      </c>
      <c r="DI125">
        <v>2</v>
      </c>
      <c r="DJ125" s="7">
        <f>COUNTIF('Création Personnage'!$B27:$G27,DI$33)*'Calculs bonus malus'!DI125</f>
        <v>0</v>
      </c>
    </row>
    <row r="126" spans="1:114" x14ac:dyDescent="0.2">
      <c r="A126" s="257">
        <v>1</v>
      </c>
      <c r="C126">
        <v>1</v>
      </c>
      <c r="D126" s="7">
        <f>COUNTIF('Création Personnage'!$B28:$G28,C$33)*'Calculs bonus malus'!C126</f>
        <v>0</v>
      </c>
      <c r="E126">
        <v>1</v>
      </c>
      <c r="F126" s="7">
        <f>COUNTIF('Création Personnage'!$B28:$G28,E$33)*'Calculs bonus malus'!E126</f>
        <v>0</v>
      </c>
      <c r="G126">
        <v>1</v>
      </c>
      <c r="H126" s="7">
        <f>COUNTIF('Création Personnage'!$B28:$G28,G$33)*'Calculs bonus malus'!G126</f>
        <v>0</v>
      </c>
      <c r="I126">
        <v>1</v>
      </c>
      <c r="J126" s="7">
        <f>COUNTIF('Création Personnage'!$B28:$G28,I$33)*'Calculs bonus malus'!I126</f>
        <v>0</v>
      </c>
      <c r="K126">
        <v>1</v>
      </c>
      <c r="L126" s="7">
        <f>COUNTIF('Création Personnage'!$B28:$G28,K$33)*'Calculs bonus malus'!K126</f>
        <v>0</v>
      </c>
      <c r="M126">
        <v>1</v>
      </c>
      <c r="N126" s="7">
        <f>COUNTIF('Création Personnage'!$B28:$G28,M$33)*'Calculs bonus malus'!M126</f>
        <v>0</v>
      </c>
      <c r="O126">
        <v>1</v>
      </c>
      <c r="P126" s="7">
        <f>COUNTIF('Création Personnage'!$B28:$G28,O$33)*'Calculs bonus malus'!O126</f>
        <v>0</v>
      </c>
      <c r="Q126">
        <v>1</v>
      </c>
      <c r="R126" s="7">
        <f>COUNTIF('Création Personnage'!$B28:$G28,Q$33)*'Calculs bonus malus'!Q126</f>
        <v>0</v>
      </c>
      <c r="S126">
        <v>1</v>
      </c>
      <c r="T126" s="7">
        <f>COUNTIF('Création Personnage'!$B28:$G28,S$33)*'Calculs bonus malus'!S126</f>
        <v>0</v>
      </c>
      <c r="U126">
        <v>1</v>
      </c>
      <c r="V126" s="7">
        <f>COUNTIF('Création Personnage'!$B28:$G28,U$33)*'Calculs bonus malus'!U126</f>
        <v>0</v>
      </c>
      <c r="W126">
        <v>1</v>
      </c>
      <c r="X126" s="7">
        <f>COUNTIF('Création Personnage'!$B28:$G28,W$33)*'Calculs bonus malus'!W126</f>
        <v>0</v>
      </c>
      <c r="Y126">
        <v>1</v>
      </c>
      <c r="Z126" s="7">
        <f>COUNTIF('Création Personnage'!$B28:$G28,Y$33)*'Calculs bonus malus'!Y126</f>
        <v>0</v>
      </c>
      <c r="AA126">
        <v>1</v>
      </c>
      <c r="AB126" s="7">
        <f>COUNTIF('Création Personnage'!$B28:$G28,AA$33)*'Calculs bonus malus'!AA126</f>
        <v>0</v>
      </c>
      <c r="AC126">
        <v>1</v>
      </c>
      <c r="AD126" s="7">
        <f>COUNTIF('Création Personnage'!$B28:$G28,AC$33)*'Calculs bonus malus'!AC126</f>
        <v>0</v>
      </c>
      <c r="AE126">
        <v>1</v>
      </c>
      <c r="AF126" s="7">
        <f>COUNTIF('Création Personnage'!$B28:$G28,AE$33)*'Calculs bonus malus'!AE126</f>
        <v>0</v>
      </c>
      <c r="AG126">
        <v>1</v>
      </c>
      <c r="AH126" s="7">
        <f>COUNTIF('Création Personnage'!$B28:$G28,AG$33)*'Calculs bonus malus'!AG126</f>
        <v>0</v>
      </c>
      <c r="AI126">
        <v>1</v>
      </c>
      <c r="AJ126" s="7">
        <f>COUNTIF('Création Personnage'!$B28:$G28,AI$33)*'Calculs bonus malus'!AI126</f>
        <v>0</v>
      </c>
      <c r="AK126">
        <v>1</v>
      </c>
      <c r="AL126" s="7">
        <f>COUNTIF('Création Personnage'!$B28:$G28,AK$33)*'Calculs bonus malus'!AK126</f>
        <v>0</v>
      </c>
      <c r="AM126">
        <v>1</v>
      </c>
      <c r="AN126" s="7">
        <f>COUNTIF('Création Personnage'!$B28:$G28,AM$33)*'Calculs bonus malus'!AM126</f>
        <v>0</v>
      </c>
      <c r="AO126">
        <v>1</v>
      </c>
      <c r="AP126" s="7">
        <f>COUNTIF('Création Personnage'!$B28:$G28,AO$33)*'Calculs bonus malus'!AO126</f>
        <v>0</v>
      </c>
      <c r="AQ126">
        <v>1</v>
      </c>
      <c r="AR126" s="7">
        <f>COUNTIF('Création Personnage'!$B28:$G28,AQ$33)*'Calculs bonus malus'!AQ126</f>
        <v>0</v>
      </c>
      <c r="AS126">
        <v>1</v>
      </c>
      <c r="AT126" s="7">
        <f>COUNTIF('Création Personnage'!$B28:$G28,AS$33)*'Calculs bonus malus'!AS126</f>
        <v>0</v>
      </c>
      <c r="AU126">
        <v>1</v>
      </c>
      <c r="AV126" s="7">
        <f>COUNTIF('Création Personnage'!$B28:$G28,AU$33)*'Calculs bonus malus'!AU126</f>
        <v>0</v>
      </c>
      <c r="AW126">
        <v>1</v>
      </c>
      <c r="AX126" s="7">
        <f>COUNTIF('Création Personnage'!$B28:$G28,AW$33)*'Calculs bonus malus'!AW126</f>
        <v>0</v>
      </c>
      <c r="AY126">
        <v>1</v>
      </c>
      <c r="AZ126" s="7">
        <f>COUNTIF('Création Personnage'!$B28:$G28,AY$33)*'Calculs bonus malus'!AY126</f>
        <v>0</v>
      </c>
      <c r="BA126">
        <v>1</v>
      </c>
      <c r="BB126" s="7">
        <f>COUNTIF('Création Personnage'!$B28:$G28,BA$33)*'Calculs bonus malus'!BA126</f>
        <v>0</v>
      </c>
      <c r="BC126">
        <v>1</v>
      </c>
      <c r="BD126" s="7">
        <f>COUNTIF('Création Personnage'!$B28:$G28,BC$33)*'Calculs bonus malus'!BC126</f>
        <v>0</v>
      </c>
      <c r="BE126">
        <v>1</v>
      </c>
      <c r="BF126" s="7">
        <f>COUNTIF('Création Personnage'!$B28:$G28,BE$33)*'Calculs bonus malus'!BE126</f>
        <v>0</v>
      </c>
      <c r="BG126">
        <v>1</v>
      </c>
      <c r="BH126" s="7">
        <f>COUNTIF('Création Personnage'!$B28:$G28,BG$33)*'Calculs bonus malus'!BG126</f>
        <v>0</v>
      </c>
      <c r="BI126">
        <v>1</v>
      </c>
      <c r="BJ126" s="7">
        <f>COUNTIF('Création Personnage'!$B28:$G28,BI$33)*'Calculs bonus malus'!BI126</f>
        <v>0</v>
      </c>
      <c r="BK126">
        <v>1</v>
      </c>
      <c r="BL126" s="7">
        <f>COUNTIF('Création Personnage'!$B28:$G28,BK$33)*'Calculs bonus malus'!BK126</f>
        <v>0</v>
      </c>
      <c r="BM126">
        <v>1</v>
      </c>
      <c r="BN126" s="7">
        <f>COUNTIF('Création Personnage'!$B28:$G28,BM$33)*'Calculs bonus malus'!BM126</f>
        <v>0</v>
      </c>
      <c r="BO126">
        <v>1</v>
      </c>
      <c r="BP126" s="7">
        <f>COUNTIF('Création Personnage'!$B28:$G28,BO$33)*'Calculs bonus malus'!BO126</f>
        <v>0</v>
      </c>
      <c r="BQ126">
        <v>1</v>
      </c>
      <c r="BR126" s="7">
        <f>COUNTIF('Création Personnage'!$B28:$G28,BQ$33)*'Calculs bonus malus'!BQ126</f>
        <v>0</v>
      </c>
      <c r="BS126">
        <v>1</v>
      </c>
      <c r="BT126" s="7">
        <f>COUNTIF('Création Personnage'!$B28:$G28,BS$33)*'Calculs bonus malus'!BS126</f>
        <v>0</v>
      </c>
      <c r="BU126">
        <v>1</v>
      </c>
      <c r="BV126" s="7">
        <f>COUNTIF('Création Personnage'!$B28:$G28,BU$33)*'Calculs bonus malus'!BU126</f>
        <v>0</v>
      </c>
      <c r="BW126">
        <v>1</v>
      </c>
      <c r="BX126" s="7">
        <f>COUNTIF('Création Personnage'!$B28:$G28,BW$33)*'Calculs bonus malus'!BW126</f>
        <v>0</v>
      </c>
      <c r="BY126">
        <v>1</v>
      </c>
      <c r="BZ126" s="7">
        <f>COUNTIF('Création Personnage'!$B28:$G28,BY$33)*'Calculs bonus malus'!BY126</f>
        <v>0</v>
      </c>
      <c r="CA126">
        <v>1</v>
      </c>
      <c r="CB126" s="7">
        <f>COUNTIF('Création Personnage'!$B28:$G28,CA$33)*'Calculs bonus malus'!CA126</f>
        <v>0</v>
      </c>
      <c r="CC126">
        <v>1</v>
      </c>
      <c r="CD126" s="7">
        <f>COUNTIF('Création Personnage'!$B28:$G28,CC$33)*'Calculs bonus malus'!CC126</f>
        <v>0</v>
      </c>
      <c r="CE126">
        <v>1</v>
      </c>
      <c r="CF126" s="7">
        <f>COUNTIF('Création Personnage'!$B28:$G28,CE$33)*'Calculs bonus malus'!CE126</f>
        <v>0</v>
      </c>
      <c r="CG126">
        <v>1</v>
      </c>
      <c r="CH126" s="7">
        <f>COUNTIF('Création Personnage'!$B28:$G28,CG$33)*'Calculs bonus malus'!CG126</f>
        <v>0</v>
      </c>
      <c r="CI126">
        <v>1</v>
      </c>
      <c r="CJ126" s="7">
        <f>COUNTIF('Création Personnage'!$B28:$G28,CI$33)*'Calculs bonus malus'!CI126</f>
        <v>0</v>
      </c>
      <c r="CK126">
        <v>1</v>
      </c>
      <c r="CL126" s="7">
        <f>COUNTIF('Création Personnage'!$B28:$G28,CK$33)*'Calculs bonus malus'!CK126</f>
        <v>0</v>
      </c>
      <c r="CM126">
        <v>1</v>
      </c>
      <c r="CN126" s="7">
        <f>COUNTIF('Création Personnage'!$B28:$G28,CM$33)*'Calculs bonus malus'!CM126</f>
        <v>0</v>
      </c>
      <c r="CO126">
        <v>1</v>
      </c>
      <c r="CP126" s="7">
        <f>COUNTIF('Création Personnage'!$B28:$G28,CO$33)*'Calculs bonus malus'!CO126</f>
        <v>0</v>
      </c>
      <c r="CQ126">
        <v>1</v>
      </c>
      <c r="CR126" s="7">
        <f>COUNTIF('Création Personnage'!$B28:$G28,CQ$33)*'Calculs bonus malus'!CQ126</f>
        <v>0</v>
      </c>
      <c r="CS126">
        <v>1</v>
      </c>
      <c r="CT126" s="7">
        <f>COUNTIF('Création Personnage'!$B28:$G28,CS$33)*'Calculs bonus malus'!CS126</f>
        <v>0</v>
      </c>
      <c r="CU126">
        <v>1</v>
      </c>
      <c r="CV126" s="7">
        <f>COUNTIF('Création Personnage'!$B28:$G28,CU$33)*'Calculs bonus malus'!CU126</f>
        <v>0</v>
      </c>
      <c r="CW126">
        <v>1</v>
      </c>
      <c r="CX126" s="7">
        <f>COUNTIF('Création Personnage'!$B28:$G28,CW$33)*'Calculs bonus malus'!CW126</f>
        <v>0</v>
      </c>
      <c r="CY126">
        <v>1</v>
      </c>
      <c r="CZ126" s="7">
        <f>COUNTIF('Création Personnage'!$B28:$G28,CY$33)*'Calculs bonus malus'!CY126</f>
        <v>0</v>
      </c>
      <c r="DA126">
        <v>1</v>
      </c>
      <c r="DB126" s="7">
        <f>COUNTIF('Création Personnage'!$B28:$G28,DA$33)*'Calculs bonus malus'!DA126</f>
        <v>0</v>
      </c>
      <c r="DC126">
        <v>1</v>
      </c>
      <c r="DD126" s="7">
        <f>COUNTIF('Création Personnage'!$B28:$G28,DC$33)*'Calculs bonus malus'!DC126</f>
        <v>0</v>
      </c>
      <c r="DE126">
        <v>1</v>
      </c>
      <c r="DF126" s="7">
        <f>COUNTIF('Création Personnage'!$B28:$G28,DE$33)*'Calculs bonus malus'!DE126</f>
        <v>0</v>
      </c>
      <c r="DG126">
        <v>1</v>
      </c>
      <c r="DH126" s="7">
        <f>COUNTIF('Création Personnage'!$B28:$G28,DG$33)*'Calculs bonus malus'!DG126</f>
        <v>0</v>
      </c>
      <c r="DI126">
        <v>1</v>
      </c>
      <c r="DJ126" s="7">
        <f>COUNTIF('Création Personnage'!$B28:$G28,DI$33)*'Calculs bonus malus'!DI126</f>
        <v>0</v>
      </c>
    </row>
    <row r="127" spans="1:114" x14ac:dyDescent="0.2">
      <c r="A127" s="257"/>
      <c r="C127">
        <v>1</v>
      </c>
      <c r="D127" s="7">
        <f>COUNTIF('Création Personnage'!$B29:$G29,C$33)*'Calculs bonus malus'!C127</f>
        <v>0</v>
      </c>
      <c r="E127">
        <v>1</v>
      </c>
      <c r="F127" s="7">
        <f>COUNTIF('Création Personnage'!$B29:$G29,E$33)*'Calculs bonus malus'!E127</f>
        <v>0</v>
      </c>
      <c r="G127">
        <v>1</v>
      </c>
      <c r="H127" s="7">
        <f>COUNTIF('Création Personnage'!$B29:$G29,G$33)*'Calculs bonus malus'!G127</f>
        <v>0</v>
      </c>
      <c r="I127">
        <v>1</v>
      </c>
      <c r="J127" s="7">
        <f>COUNTIF('Création Personnage'!$B29:$G29,I$33)*'Calculs bonus malus'!I127</f>
        <v>0</v>
      </c>
      <c r="K127">
        <v>1</v>
      </c>
      <c r="L127" s="7">
        <f>COUNTIF('Création Personnage'!$B29:$G29,K$33)*'Calculs bonus malus'!K127</f>
        <v>0</v>
      </c>
      <c r="M127">
        <v>1</v>
      </c>
      <c r="N127" s="7">
        <f>COUNTIF('Création Personnage'!$B29:$G29,M$33)*'Calculs bonus malus'!M127</f>
        <v>0</v>
      </c>
      <c r="O127">
        <v>1</v>
      </c>
      <c r="P127" s="7">
        <f>COUNTIF('Création Personnage'!$B29:$G29,O$33)*'Calculs bonus malus'!O127</f>
        <v>0</v>
      </c>
      <c r="Q127">
        <v>1</v>
      </c>
      <c r="R127" s="7">
        <f>COUNTIF('Création Personnage'!$B29:$G29,Q$33)*'Calculs bonus malus'!Q127</f>
        <v>0</v>
      </c>
      <c r="S127">
        <v>1</v>
      </c>
      <c r="T127" s="7">
        <f>COUNTIF('Création Personnage'!$B29:$G29,S$33)*'Calculs bonus malus'!S127</f>
        <v>0</v>
      </c>
      <c r="U127">
        <v>1</v>
      </c>
      <c r="V127" s="7">
        <f>COUNTIF('Création Personnage'!$B29:$G29,U$33)*'Calculs bonus malus'!U127</f>
        <v>0</v>
      </c>
      <c r="W127">
        <v>1</v>
      </c>
      <c r="X127" s="7">
        <f>COUNTIF('Création Personnage'!$B29:$G29,W$33)*'Calculs bonus malus'!W127</f>
        <v>0</v>
      </c>
      <c r="Y127">
        <v>1</v>
      </c>
      <c r="Z127" s="7">
        <f>COUNTIF('Création Personnage'!$B29:$G29,Y$33)*'Calculs bonus malus'!Y127</f>
        <v>0</v>
      </c>
      <c r="AA127">
        <v>1</v>
      </c>
      <c r="AB127" s="7">
        <f>COUNTIF('Création Personnage'!$B29:$G29,AA$33)*'Calculs bonus malus'!AA127</f>
        <v>0</v>
      </c>
      <c r="AC127">
        <v>1</v>
      </c>
      <c r="AD127" s="7">
        <f>COUNTIF('Création Personnage'!$B29:$G29,AC$33)*'Calculs bonus malus'!AC127</f>
        <v>0</v>
      </c>
      <c r="AE127">
        <v>1</v>
      </c>
      <c r="AF127" s="7">
        <f>COUNTIF('Création Personnage'!$B29:$G29,AE$33)*'Calculs bonus malus'!AE127</f>
        <v>0</v>
      </c>
      <c r="AG127">
        <v>1</v>
      </c>
      <c r="AH127" s="7">
        <f>COUNTIF('Création Personnage'!$B29:$G29,AG$33)*'Calculs bonus malus'!AG127</f>
        <v>0</v>
      </c>
      <c r="AI127">
        <v>1</v>
      </c>
      <c r="AJ127" s="7">
        <f>COUNTIF('Création Personnage'!$B29:$G29,AI$33)*'Calculs bonus malus'!AI127</f>
        <v>0</v>
      </c>
      <c r="AK127">
        <v>1</v>
      </c>
      <c r="AL127" s="7">
        <f>COUNTIF('Création Personnage'!$B29:$G29,AK$33)*'Calculs bonus malus'!AK127</f>
        <v>0</v>
      </c>
      <c r="AM127">
        <v>1</v>
      </c>
      <c r="AN127" s="7">
        <f>COUNTIF('Création Personnage'!$B29:$G29,AM$33)*'Calculs bonus malus'!AM127</f>
        <v>0</v>
      </c>
      <c r="AO127">
        <v>1</v>
      </c>
      <c r="AP127" s="7">
        <f>COUNTIF('Création Personnage'!$B29:$G29,AO$33)*'Calculs bonus malus'!AO127</f>
        <v>0</v>
      </c>
      <c r="AQ127">
        <v>1</v>
      </c>
      <c r="AR127" s="7">
        <f>COUNTIF('Création Personnage'!$B29:$G29,AQ$33)*'Calculs bonus malus'!AQ127</f>
        <v>0</v>
      </c>
      <c r="AS127">
        <v>1</v>
      </c>
      <c r="AT127" s="7">
        <f>COUNTIF('Création Personnage'!$B29:$G29,AS$33)*'Calculs bonus malus'!AS127</f>
        <v>0</v>
      </c>
      <c r="AU127">
        <v>1</v>
      </c>
      <c r="AV127" s="7">
        <f>COUNTIF('Création Personnage'!$B29:$G29,AU$33)*'Calculs bonus malus'!AU127</f>
        <v>0</v>
      </c>
      <c r="AW127">
        <v>1</v>
      </c>
      <c r="AX127" s="7">
        <f>COUNTIF('Création Personnage'!$B29:$G29,AW$33)*'Calculs bonus malus'!AW127</f>
        <v>0</v>
      </c>
      <c r="AY127">
        <v>1</v>
      </c>
      <c r="AZ127" s="7">
        <f>COUNTIF('Création Personnage'!$B29:$G29,AY$33)*'Calculs bonus malus'!AY127</f>
        <v>0</v>
      </c>
      <c r="BA127">
        <v>1</v>
      </c>
      <c r="BB127" s="7">
        <f>COUNTIF('Création Personnage'!$B29:$G29,BA$33)*'Calculs bonus malus'!BA127</f>
        <v>0</v>
      </c>
      <c r="BC127">
        <v>1</v>
      </c>
      <c r="BD127" s="7">
        <f>COUNTIF('Création Personnage'!$B29:$G29,BC$33)*'Calculs bonus malus'!BC127</f>
        <v>0</v>
      </c>
      <c r="BE127">
        <v>1</v>
      </c>
      <c r="BF127" s="7">
        <f>COUNTIF('Création Personnage'!$B29:$G29,BE$33)*'Calculs bonus malus'!BE127</f>
        <v>0</v>
      </c>
      <c r="BG127">
        <v>1</v>
      </c>
      <c r="BH127" s="7">
        <f>COUNTIF('Création Personnage'!$B29:$G29,BG$33)*'Calculs bonus malus'!BG127</f>
        <v>0</v>
      </c>
      <c r="BI127">
        <v>1</v>
      </c>
      <c r="BJ127" s="7">
        <f>COUNTIF('Création Personnage'!$B29:$G29,BI$33)*'Calculs bonus malus'!BI127</f>
        <v>0</v>
      </c>
      <c r="BK127">
        <v>1</v>
      </c>
      <c r="BL127" s="7">
        <f>COUNTIF('Création Personnage'!$B29:$G29,BK$33)*'Calculs bonus malus'!BK127</f>
        <v>0</v>
      </c>
      <c r="BM127">
        <v>1</v>
      </c>
      <c r="BN127" s="7">
        <f>COUNTIF('Création Personnage'!$B29:$G29,BM$33)*'Calculs bonus malus'!BM127</f>
        <v>0</v>
      </c>
      <c r="BO127">
        <v>1</v>
      </c>
      <c r="BP127" s="7">
        <f>COUNTIF('Création Personnage'!$B29:$G29,BO$33)*'Calculs bonus malus'!BO127</f>
        <v>0</v>
      </c>
      <c r="BQ127">
        <v>1</v>
      </c>
      <c r="BR127" s="7">
        <f>COUNTIF('Création Personnage'!$B29:$G29,BQ$33)*'Calculs bonus malus'!BQ127</f>
        <v>0</v>
      </c>
      <c r="BS127">
        <v>1</v>
      </c>
      <c r="BT127" s="7">
        <f>COUNTIF('Création Personnage'!$B29:$G29,BS$33)*'Calculs bonus malus'!BS127</f>
        <v>0</v>
      </c>
      <c r="BU127">
        <v>1</v>
      </c>
      <c r="BV127" s="7">
        <f>COUNTIF('Création Personnage'!$B29:$G29,BU$33)*'Calculs bonus malus'!BU127</f>
        <v>0</v>
      </c>
      <c r="BW127">
        <v>1</v>
      </c>
      <c r="BX127" s="7">
        <f>COUNTIF('Création Personnage'!$B29:$G29,BW$33)*'Calculs bonus malus'!BW127</f>
        <v>0</v>
      </c>
      <c r="BY127">
        <v>1</v>
      </c>
      <c r="BZ127" s="7">
        <f>COUNTIF('Création Personnage'!$B29:$G29,BY$33)*'Calculs bonus malus'!BY127</f>
        <v>0</v>
      </c>
      <c r="CA127">
        <v>1</v>
      </c>
      <c r="CB127" s="7">
        <f>COUNTIF('Création Personnage'!$B29:$G29,CA$33)*'Calculs bonus malus'!CA127</f>
        <v>0</v>
      </c>
      <c r="CC127">
        <v>1</v>
      </c>
      <c r="CD127" s="7">
        <f>COUNTIF('Création Personnage'!$B29:$G29,CC$33)*'Calculs bonus malus'!CC127</f>
        <v>0</v>
      </c>
      <c r="CE127">
        <v>1</v>
      </c>
      <c r="CF127" s="7">
        <f>COUNTIF('Création Personnage'!$B29:$G29,CE$33)*'Calculs bonus malus'!CE127</f>
        <v>0</v>
      </c>
      <c r="CG127">
        <v>1</v>
      </c>
      <c r="CH127" s="7">
        <f>COUNTIF('Création Personnage'!$B29:$G29,CG$33)*'Calculs bonus malus'!CG127</f>
        <v>0</v>
      </c>
      <c r="CI127">
        <v>1</v>
      </c>
      <c r="CJ127" s="7">
        <f>COUNTIF('Création Personnage'!$B29:$G29,CI$33)*'Calculs bonus malus'!CI127</f>
        <v>0</v>
      </c>
      <c r="CK127">
        <v>1</v>
      </c>
      <c r="CL127" s="7">
        <f>COUNTIF('Création Personnage'!$B29:$G29,CK$33)*'Calculs bonus malus'!CK127</f>
        <v>0</v>
      </c>
      <c r="CM127">
        <v>1</v>
      </c>
      <c r="CN127" s="7">
        <f>COUNTIF('Création Personnage'!$B29:$G29,CM$33)*'Calculs bonus malus'!CM127</f>
        <v>0</v>
      </c>
      <c r="CO127">
        <v>1</v>
      </c>
      <c r="CP127" s="7">
        <f>COUNTIF('Création Personnage'!$B29:$G29,CO$33)*'Calculs bonus malus'!CO127</f>
        <v>0</v>
      </c>
      <c r="CQ127">
        <v>1</v>
      </c>
      <c r="CR127" s="7">
        <f>COUNTIF('Création Personnage'!$B29:$G29,CQ$33)*'Calculs bonus malus'!CQ127</f>
        <v>0</v>
      </c>
      <c r="CS127">
        <v>1</v>
      </c>
      <c r="CT127" s="7">
        <f>COUNTIF('Création Personnage'!$B29:$G29,CS$33)*'Calculs bonus malus'!CS127</f>
        <v>0</v>
      </c>
      <c r="CU127">
        <v>1</v>
      </c>
      <c r="CV127" s="7">
        <f>COUNTIF('Création Personnage'!$B29:$G29,CU$33)*'Calculs bonus malus'!CU127</f>
        <v>0</v>
      </c>
      <c r="CW127">
        <v>1</v>
      </c>
      <c r="CX127" s="7">
        <f>COUNTIF('Création Personnage'!$B29:$G29,CW$33)*'Calculs bonus malus'!CW127</f>
        <v>0</v>
      </c>
      <c r="CY127">
        <v>1</v>
      </c>
      <c r="CZ127" s="7">
        <f>COUNTIF('Création Personnage'!$B29:$G29,CY$33)*'Calculs bonus malus'!CY127</f>
        <v>0</v>
      </c>
      <c r="DA127">
        <v>1</v>
      </c>
      <c r="DB127" s="7">
        <f>COUNTIF('Création Personnage'!$B29:$G29,DA$33)*'Calculs bonus malus'!DA127</f>
        <v>0</v>
      </c>
      <c r="DC127">
        <v>1</v>
      </c>
      <c r="DD127" s="7">
        <f>COUNTIF('Création Personnage'!$B29:$G29,DC$33)*'Calculs bonus malus'!DC127</f>
        <v>0</v>
      </c>
      <c r="DE127">
        <v>1</v>
      </c>
      <c r="DF127" s="7">
        <f>COUNTIF('Création Personnage'!$B29:$G29,DE$33)*'Calculs bonus malus'!DE127</f>
        <v>0</v>
      </c>
      <c r="DG127">
        <v>1</v>
      </c>
      <c r="DH127" s="7">
        <f>COUNTIF('Création Personnage'!$B29:$G29,DG$33)*'Calculs bonus malus'!DG127</f>
        <v>0</v>
      </c>
      <c r="DI127">
        <v>1</v>
      </c>
      <c r="DJ127" s="7">
        <f>COUNTIF('Création Personnage'!$B29:$G29,DI$33)*'Calculs bonus malus'!DI127</f>
        <v>0</v>
      </c>
    </row>
    <row r="128" spans="1:114" x14ac:dyDescent="0.2">
      <c r="A128" s="257"/>
      <c r="C128">
        <v>1</v>
      </c>
      <c r="D128" s="7">
        <f>COUNTIF('Création Personnage'!$B30:$G30,C$33)*'Calculs bonus malus'!C128</f>
        <v>0</v>
      </c>
      <c r="E128">
        <v>1</v>
      </c>
      <c r="F128" s="7">
        <f>COUNTIF('Création Personnage'!$B30:$G30,E$33)*'Calculs bonus malus'!E128</f>
        <v>0</v>
      </c>
      <c r="G128">
        <v>1</v>
      </c>
      <c r="H128" s="7">
        <f>COUNTIF('Création Personnage'!$B30:$G30,G$33)*'Calculs bonus malus'!G128</f>
        <v>0</v>
      </c>
      <c r="I128">
        <v>1</v>
      </c>
      <c r="J128" s="7">
        <f>COUNTIF('Création Personnage'!$B30:$G30,I$33)*'Calculs bonus malus'!I128</f>
        <v>0</v>
      </c>
      <c r="K128">
        <v>1</v>
      </c>
      <c r="L128" s="7">
        <f>COUNTIF('Création Personnage'!$B30:$G30,K$33)*'Calculs bonus malus'!K128</f>
        <v>0</v>
      </c>
      <c r="M128">
        <v>1</v>
      </c>
      <c r="N128" s="7">
        <f>COUNTIF('Création Personnage'!$B30:$G30,M$33)*'Calculs bonus malus'!M128</f>
        <v>0</v>
      </c>
      <c r="O128">
        <v>1</v>
      </c>
      <c r="P128" s="7">
        <f>COUNTIF('Création Personnage'!$B30:$G30,O$33)*'Calculs bonus malus'!O128</f>
        <v>0</v>
      </c>
      <c r="Q128">
        <v>1</v>
      </c>
      <c r="R128" s="7">
        <f>COUNTIF('Création Personnage'!$B30:$G30,Q$33)*'Calculs bonus malus'!Q128</f>
        <v>0</v>
      </c>
      <c r="S128">
        <v>1</v>
      </c>
      <c r="T128" s="7">
        <f>COUNTIF('Création Personnage'!$B30:$G30,S$33)*'Calculs bonus malus'!S128</f>
        <v>0</v>
      </c>
      <c r="U128">
        <v>1</v>
      </c>
      <c r="V128" s="7">
        <f>COUNTIF('Création Personnage'!$B30:$G30,U$33)*'Calculs bonus malus'!U128</f>
        <v>0</v>
      </c>
      <c r="W128">
        <v>1</v>
      </c>
      <c r="X128" s="7">
        <f>COUNTIF('Création Personnage'!$B30:$G30,W$33)*'Calculs bonus malus'!W128</f>
        <v>0</v>
      </c>
      <c r="Y128">
        <v>1</v>
      </c>
      <c r="Z128" s="7">
        <f>COUNTIF('Création Personnage'!$B30:$G30,Y$33)*'Calculs bonus malus'!Y128</f>
        <v>0</v>
      </c>
      <c r="AA128">
        <v>1</v>
      </c>
      <c r="AB128" s="7">
        <f>COUNTIF('Création Personnage'!$B30:$G30,AA$33)*'Calculs bonus malus'!AA128</f>
        <v>0</v>
      </c>
      <c r="AC128">
        <v>1</v>
      </c>
      <c r="AD128" s="7">
        <f>COUNTIF('Création Personnage'!$B30:$G30,AC$33)*'Calculs bonus malus'!AC128</f>
        <v>0</v>
      </c>
      <c r="AE128">
        <v>1</v>
      </c>
      <c r="AF128" s="7">
        <f>COUNTIF('Création Personnage'!$B30:$G30,AE$33)*'Calculs bonus malus'!AE128</f>
        <v>0</v>
      </c>
      <c r="AG128">
        <v>1</v>
      </c>
      <c r="AH128" s="7">
        <f>COUNTIF('Création Personnage'!$B30:$G30,AG$33)*'Calculs bonus malus'!AG128</f>
        <v>0</v>
      </c>
      <c r="AI128">
        <v>1</v>
      </c>
      <c r="AJ128" s="7">
        <f>COUNTIF('Création Personnage'!$B30:$G30,AI$33)*'Calculs bonus malus'!AI128</f>
        <v>0</v>
      </c>
      <c r="AK128">
        <v>1</v>
      </c>
      <c r="AL128" s="7">
        <f>COUNTIF('Création Personnage'!$B30:$G30,AK$33)*'Calculs bonus malus'!AK128</f>
        <v>0</v>
      </c>
      <c r="AM128">
        <v>1</v>
      </c>
      <c r="AN128" s="7">
        <f>COUNTIF('Création Personnage'!$B30:$G30,AM$33)*'Calculs bonus malus'!AM128</f>
        <v>0</v>
      </c>
      <c r="AO128">
        <v>1</v>
      </c>
      <c r="AP128" s="7">
        <f>COUNTIF('Création Personnage'!$B30:$G30,AO$33)*'Calculs bonus malus'!AO128</f>
        <v>0</v>
      </c>
      <c r="AQ128">
        <v>1</v>
      </c>
      <c r="AR128" s="7">
        <f>COUNTIF('Création Personnage'!$B30:$G30,AQ$33)*'Calculs bonus malus'!AQ128</f>
        <v>0</v>
      </c>
      <c r="AS128">
        <v>1</v>
      </c>
      <c r="AT128" s="7">
        <f>COUNTIF('Création Personnage'!$B30:$G30,AS$33)*'Calculs bonus malus'!AS128</f>
        <v>0</v>
      </c>
      <c r="AU128">
        <v>1</v>
      </c>
      <c r="AV128" s="7">
        <f>COUNTIF('Création Personnage'!$B30:$G30,AU$33)*'Calculs bonus malus'!AU128</f>
        <v>0</v>
      </c>
      <c r="AW128">
        <v>1</v>
      </c>
      <c r="AX128" s="7">
        <f>COUNTIF('Création Personnage'!$B30:$G30,AW$33)*'Calculs bonus malus'!AW128</f>
        <v>0</v>
      </c>
      <c r="AY128">
        <v>1</v>
      </c>
      <c r="AZ128" s="7">
        <f>COUNTIF('Création Personnage'!$B30:$G30,AY$33)*'Calculs bonus malus'!AY128</f>
        <v>0</v>
      </c>
      <c r="BA128">
        <v>1</v>
      </c>
      <c r="BB128" s="7">
        <f>COUNTIF('Création Personnage'!$B30:$G30,BA$33)*'Calculs bonus malus'!BA128</f>
        <v>0</v>
      </c>
      <c r="BC128">
        <v>1</v>
      </c>
      <c r="BD128" s="7">
        <f>COUNTIF('Création Personnage'!$B30:$G30,BC$33)*'Calculs bonus malus'!BC128</f>
        <v>0</v>
      </c>
      <c r="BE128">
        <v>1</v>
      </c>
      <c r="BF128" s="7">
        <f>COUNTIF('Création Personnage'!$B30:$G30,BE$33)*'Calculs bonus malus'!BE128</f>
        <v>0</v>
      </c>
      <c r="BG128">
        <v>1</v>
      </c>
      <c r="BH128" s="7">
        <f>COUNTIF('Création Personnage'!$B30:$G30,BG$33)*'Calculs bonus malus'!BG128</f>
        <v>0</v>
      </c>
      <c r="BI128">
        <v>1</v>
      </c>
      <c r="BJ128" s="7">
        <f>COUNTIF('Création Personnage'!$B30:$G30,BI$33)*'Calculs bonus malus'!BI128</f>
        <v>0</v>
      </c>
      <c r="BK128">
        <v>1</v>
      </c>
      <c r="BL128" s="7">
        <f>COUNTIF('Création Personnage'!$B30:$G30,BK$33)*'Calculs bonus malus'!BK128</f>
        <v>0</v>
      </c>
      <c r="BM128">
        <v>1</v>
      </c>
      <c r="BN128" s="7">
        <f>COUNTIF('Création Personnage'!$B30:$G30,BM$33)*'Calculs bonus malus'!BM128</f>
        <v>0</v>
      </c>
      <c r="BO128">
        <v>1</v>
      </c>
      <c r="BP128" s="7">
        <f>COUNTIF('Création Personnage'!$B30:$G30,BO$33)*'Calculs bonus malus'!BO128</f>
        <v>0</v>
      </c>
      <c r="BQ128">
        <v>1</v>
      </c>
      <c r="BR128" s="7">
        <f>COUNTIF('Création Personnage'!$B30:$G30,BQ$33)*'Calculs bonus malus'!BQ128</f>
        <v>0</v>
      </c>
      <c r="BS128">
        <v>1</v>
      </c>
      <c r="BT128" s="7">
        <f>COUNTIF('Création Personnage'!$B30:$G30,BS$33)*'Calculs bonus malus'!BS128</f>
        <v>0</v>
      </c>
      <c r="BU128">
        <v>1</v>
      </c>
      <c r="BV128" s="7">
        <f>COUNTIF('Création Personnage'!$B30:$G30,BU$33)*'Calculs bonus malus'!BU128</f>
        <v>0</v>
      </c>
      <c r="BW128">
        <v>1</v>
      </c>
      <c r="BX128" s="7">
        <f>COUNTIF('Création Personnage'!$B30:$G30,BW$33)*'Calculs bonus malus'!BW128</f>
        <v>0</v>
      </c>
      <c r="BY128">
        <v>1</v>
      </c>
      <c r="BZ128" s="7">
        <f>COUNTIF('Création Personnage'!$B30:$G30,BY$33)*'Calculs bonus malus'!BY128</f>
        <v>0</v>
      </c>
      <c r="CA128">
        <v>1</v>
      </c>
      <c r="CB128" s="7">
        <f>COUNTIF('Création Personnage'!$B30:$G30,CA$33)*'Calculs bonus malus'!CA128</f>
        <v>0</v>
      </c>
      <c r="CC128">
        <v>1</v>
      </c>
      <c r="CD128" s="7">
        <f>COUNTIF('Création Personnage'!$B30:$G30,CC$33)*'Calculs bonus malus'!CC128</f>
        <v>0</v>
      </c>
      <c r="CE128">
        <v>1</v>
      </c>
      <c r="CF128" s="7">
        <f>COUNTIF('Création Personnage'!$B30:$G30,CE$33)*'Calculs bonus malus'!CE128</f>
        <v>0</v>
      </c>
      <c r="CG128">
        <v>1</v>
      </c>
      <c r="CH128" s="7">
        <f>COUNTIF('Création Personnage'!$B30:$G30,CG$33)*'Calculs bonus malus'!CG128</f>
        <v>0</v>
      </c>
      <c r="CI128">
        <v>1</v>
      </c>
      <c r="CJ128" s="7">
        <f>COUNTIF('Création Personnage'!$B30:$G30,CI$33)*'Calculs bonus malus'!CI128</f>
        <v>0</v>
      </c>
      <c r="CK128">
        <v>1</v>
      </c>
      <c r="CL128" s="7">
        <f>COUNTIF('Création Personnage'!$B30:$G30,CK$33)*'Calculs bonus malus'!CK128</f>
        <v>0</v>
      </c>
      <c r="CM128">
        <v>1</v>
      </c>
      <c r="CN128" s="7">
        <f>COUNTIF('Création Personnage'!$B30:$G30,CM$33)*'Calculs bonus malus'!CM128</f>
        <v>0</v>
      </c>
      <c r="CO128">
        <v>1</v>
      </c>
      <c r="CP128" s="7">
        <f>COUNTIF('Création Personnage'!$B30:$G30,CO$33)*'Calculs bonus malus'!CO128</f>
        <v>0</v>
      </c>
      <c r="CQ128">
        <v>1</v>
      </c>
      <c r="CR128" s="7">
        <f>COUNTIF('Création Personnage'!$B30:$G30,CQ$33)*'Calculs bonus malus'!CQ128</f>
        <v>0</v>
      </c>
      <c r="CS128">
        <v>1</v>
      </c>
      <c r="CT128" s="7">
        <f>COUNTIF('Création Personnage'!$B30:$G30,CS$33)*'Calculs bonus malus'!CS128</f>
        <v>0</v>
      </c>
      <c r="CU128">
        <v>1</v>
      </c>
      <c r="CV128" s="7">
        <f>COUNTIF('Création Personnage'!$B30:$G30,CU$33)*'Calculs bonus malus'!CU128</f>
        <v>0</v>
      </c>
      <c r="CW128">
        <v>1</v>
      </c>
      <c r="CX128" s="7">
        <f>COUNTIF('Création Personnage'!$B30:$G30,CW$33)*'Calculs bonus malus'!CW128</f>
        <v>0</v>
      </c>
      <c r="CY128">
        <v>1</v>
      </c>
      <c r="CZ128" s="7">
        <f>COUNTIF('Création Personnage'!$B30:$G30,CY$33)*'Calculs bonus malus'!CY128</f>
        <v>0</v>
      </c>
      <c r="DA128">
        <v>1</v>
      </c>
      <c r="DB128" s="7">
        <f>COUNTIF('Création Personnage'!$B30:$G30,DA$33)*'Calculs bonus malus'!DA128</f>
        <v>0</v>
      </c>
      <c r="DC128">
        <v>1</v>
      </c>
      <c r="DD128" s="7">
        <f>COUNTIF('Création Personnage'!$B30:$G30,DC$33)*'Calculs bonus malus'!DC128</f>
        <v>0</v>
      </c>
      <c r="DE128">
        <v>1</v>
      </c>
      <c r="DF128" s="7">
        <f>COUNTIF('Création Personnage'!$B30:$G30,DE$33)*'Calculs bonus malus'!DE128</f>
        <v>0</v>
      </c>
      <c r="DG128">
        <v>1</v>
      </c>
      <c r="DH128" s="7">
        <f>COUNTIF('Création Personnage'!$B30:$G30,DG$33)*'Calculs bonus malus'!DG128</f>
        <v>0</v>
      </c>
      <c r="DI128">
        <v>1</v>
      </c>
      <c r="DJ128" s="7">
        <f>COUNTIF('Création Personnage'!$B30:$G30,DI$33)*'Calculs bonus malus'!DI128</f>
        <v>0</v>
      </c>
    </row>
    <row r="129" spans="1:114" x14ac:dyDescent="0.2">
      <c r="A129" s="257"/>
      <c r="C129">
        <v>1</v>
      </c>
      <c r="D129" s="7">
        <f>COUNTIF('Création Personnage'!$B31:$G31,C$33)*'Calculs bonus malus'!C129</f>
        <v>0</v>
      </c>
      <c r="E129">
        <v>1</v>
      </c>
      <c r="F129" s="7">
        <f>COUNTIF('Création Personnage'!$B31:$G31,E$33)*'Calculs bonus malus'!E129</f>
        <v>0</v>
      </c>
      <c r="G129">
        <v>1</v>
      </c>
      <c r="H129" s="7">
        <f>COUNTIF('Création Personnage'!$B31:$G31,G$33)*'Calculs bonus malus'!G129</f>
        <v>0</v>
      </c>
      <c r="I129">
        <v>1</v>
      </c>
      <c r="J129" s="7">
        <f>COUNTIF('Création Personnage'!$B31:$G31,I$33)*'Calculs bonus malus'!I129</f>
        <v>0</v>
      </c>
      <c r="K129">
        <v>1</v>
      </c>
      <c r="L129" s="7">
        <f>COUNTIF('Création Personnage'!$B31:$G31,K$33)*'Calculs bonus malus'!K129</f>
        <v>0</v>
      </c>
      <c r="M129">
        <v>1</v>
      </c>
      <c r="N129" s="7">
        <f>COUNTIF('Création Personnage'!$B31:$G31,M$33)*'Calculs bonus malus'!M129</f>
        <v>0</v>
      </c>
      <c r="O129">
        <v>1</v>
      </c>
      <c r="P129" s="7">
        <f>COUNTIF('Création Personnage'!$B31:$G31,O$33)*'Calculs bonus malus'!O129</f>
        <v>0</v>
      </c>
      <c r="Q129">
        <v>1</v>
      </c>
      <c r="R129" s="7">
        <f>COUNTIF('Création Personnage'!$B31:$G31,Q$33)*'Calculs bonus malus'!Q129</f>
        <v>0</v>
      </c>
      <c r="S129">
        <v>1</v>
      </c>
      <c r="T129" s="7">
        <f>COUNTIF('Création Personnage'!$B31:$G31,S$33)*'Calculs bonus malus'!S129</f>
        <v>0</v>
      </c>
      <c r="U129">
        <v>1</v>
      </c>
      <c r="V129" s="7">
        <f>COUNTIF('Création Personnage'!$B31:$G31,U$33)*'Calculs bonus malus'!U129</f>
        <v>0</v>
      </c>
      <c r="W129">
        <v>1</v>
      </c>
      <c r="X129" s="7">
        <f>COUNTIF('Création Personnage'!$B31:$G31,W$33)*'Calculs bonus malus'!W129</f>
        <v>0</v>
      </c>
      <c r="Y129">
        <v>1</v>
      </c>
      <c r="Z129" s="7">
        <f>COUNTIF('Création Personnage'!$B31:$G31,Y$33)*'Calculs bonus malus'!Y129</f>
        <v>0</v>
      </c>
      <c r="AA129">
        <v>1</v>
      </c>
      <c r="AB129" s="7">
        <f>COUNTIF('Création Personnage'!$B31:$G31,AA$33)*'Calculs bonus malus'!AA129</f>
        <v>0</v>
      </c>
      <c r="AC129">
        <v>1</v>
      </c>
      <c r="AD129" s="7">
        <f>COUNTIF('Création Personnage'!$B31:$G31,AC$33)*'Calculs bonus malus'!AC129</f>
        <v>0</v>
      </c>
      <c r="AE129">
        <v>1</v>
      </c>
      <c r="AF129" s="7">
        <f>COUNTIF('Création Personnage'!$B31:$G31,AE$33)*'Calculs bonus malus'!AE129</f>
        <v>0</v>
      </c>
      <c r="AG129">
        <v>1</v>
      </c>
      <c r="AH129" s="7">
        <f>COUNTIF('Création Personnage'!$B31:$G31,AG$33)*'Calculs bonus malus'!AG129</f>
        <v>0</v>
      </c>
      <c r="AI129">
        <v>1</v>
      </c>
      <c r="AJ129" s="7">
        <f>COUNTIF('Création Personnage'!$B31:$G31,AI$33)*'Calculs bonus malus'!AI129</f>
        <v>0</v>
      </c>
      <c r="AK129">
        <v>1</v>
      </c>
      <c r="AL129" s="7">
        <f>COUNTIF('Création Personnage'!$B31:$G31,AK$33)*'Calculs bonus malus'!AK129</f>
        <v>0</v>
      </c>
      <c r="AM129">
        <v>1</v>
      </c>
      <c r="AN129" s="7">
        <f>COUNTIF('Création Personnage'!$B31:$G31,AM$33)*'Calculs bonus malus'!AM129</f>
        <v>0</v>
      </c>
      <c r="AO129">
        <v>1</v>
      </c>
      <c r="AP129" s="7">
        <f>COUNTIF('Création Personnage'!$B31:$G31,AO$33)*'Calculs bonus malus'!AO129</f>
        <v>0</v>
      </c>
      <c r="AQ129">
        <v>1</v>
      </c>
      <c r="AR129" s="7">
        <f>COUNTIF('Création Personnage'!$B31:$G31,AQ$33)*'Calculs bonus malus'!AQ129</f>
        <v>0</v>
      </c>
      <c r="AS129">
        <v>1</v>
      </c>
      <c r="AT129" s="7">
        <f>COUNTIF('Création Personnage'!$B31:$G31,AS$33)*'Calculs bonus malus'!AS129</f>
        <v>0</v>
      </c>
      <c r="AU129">
        <v>1</v>
      </c>
      <c r="AV129" s="7">
        <f>COUNTIF('Création Personnage'!$B31:$G31,AU$33)*'Calculs bonus malus'!AU129</f>
        <v>0</v>
      </c>
      <c r="AW129">
        <v>1</v>
      </c>
      <c r="AX129" s="7">
        <f>COUNTIF('Création Personnage'!$B31:$G31,AW$33)*'Calculs bonus malus'!AW129</f>
        <v>0</v>
      </c>
      <c r="AY129">
        <v>1</v>
      </c>
      <c r="AZ129" s="7">
        <f>COUNTIF('Création Personnage'!$B31:$G31,AY$33)*'Calculs bonus malus'!AY129</f>
        <v>0</v>
      </c>
      <c r="BA129">
        <v>1</v>
      </c>
      <c r="BB129" s="7">
        <f>COUNTIF('Création Personnage'!$B31:$G31,BA$33)*'Calculs bonus malus'!BA129</f>
        <v>0</v>
      </c>
      <c r="BC129">
        <v>1</v>
      </c>
      <c r="BD129" s="7">
        <f>COUNTIF('Création Personnage'!$B31:$G31,BC$33)*'Calculs bonus malus'!BC129</f>
        <v>0</v>
      </c>
      <c r="BE129">
        <v>1</v>
      </c>
      <c r="BF129" s="7">
        <f>COUNTIF('Création Personnage'!$B31:$G31,BE$33)*'Calculs bonus malus'!BE129</f>
        <v>0</v>
      </c>
      <c r="BG129">
        <v>1</v>
      </c>
      <c r="BH129" s="7">
        <f>COUNTIF('Création Personnage'!$B31:$G31,BG$33)*'Calculs bonus malus'!BG129</f>
        <v>0</v>
      </c>
      <c r="BI129">
        <v>1</v>
      </c>
      <c r="BJ129" s="7">
        <f>COUNTIF('Création Personnage'!$B31:$G31,BI$33)*'Calculs bonus malus'!BI129</f>
        <v>0</v>
      </c>
      <c r="BK129">
        <v>1</v>
      </c>
      <c r="BL129" s="7">
        <f>COUNTIF('Création Personnage'!$B31:$G31,BK$33)*'Calculs bonus malus'!BK129</f>
        <v>0</v>
      </c>
      <c r="BM129">
        <v>1</v>
      </c>
      <c r="BN129" s="7">
        <f>COUNTIF('Création Personnage'!$B31:$G31,BM$33)*'Calculs bonus malus'!BM129</f>
        <v>0</v>
      </c>
      <c r="BO129">
        <v>1</v>
      </c>
      <c r="BP129" s="7">
        <f>COUNTIF('Création Personnage'!$B31:$G31,BO$33)*'Calculs bonus malus'!BO129</f>
        <v>0</v>
      </c>
      <c r="BQ129">
        <v>1</v>
      </c>
      <c r="BR129" s="7">
        <f>COUNTIF('Création Personnage'!$B31:$G31,BQ$33)*'Calculs bonus malus'!BQ129</f>
        <v>0</v>
      </c>
      <c r="BS129">
        <v>1</v>
      </c>
      <c r="BT129" s="7">
        <f>COUNTIF('Création Personnage'!$B31:$G31,BS$33)*'Calculs bonus malus'!BS129</f>
        <v>0</v>
      </c>
      <c r="BU129">
        <v>1</v>
      </c>
      <c r="BV129" s="7">
        <f>COUNTIF('Création Personnage'!$B31:$G31,BU$33)*'Calculs bonus malus'!BU129</f>
        <v>0</v>
      </c>
      <c r="BW129">
        <v>1</v>
      </c>
      <c r="BX129" s="7">
        <f>COUNTIF('Création Personnage'!$B31:$G31,BW$33)*'Calculs bonus malus'!BW129</f>
        <v>0</v>
      </c>
      <c r="BY129">
        <v>1</v>
      </c>
      <c r="BZ129" s="7">
        <f>COUNTIF('Création Personnage'!$B31:$G31,BY$33)*'Calculs bonus malus'!BY129</f>
        <v>0</v>
      </c>
      <c r="CA129">
        <v>1</v>
      </c>
      <c r="CB129" s="7">
        <f>COUNTIF('Création Personnage'!$B31:$G31,CA$33)*'Calculs bonus malus'!CA129</f>
        <v>0</v>
      </c>
      <c r="CC129">
        <v>1</v>
      </c>
      <c r="CD129" s="7">
        <f>COUNTIF('Création Personnage'!$B31:$G31,CC$33)*'Calculs bonus malus'!CC129</f>
        <v>0</v>
      </c>
      <c r="CE129">
        <v>1</v>
      </c>
      <c r="CF129" s="7">
        <f>COUNTIF('Création Personnage'!$B31:$G31,CE$33)*'Calculs bonus malus'!CE129</f>
        <v>0</v>
      </c>
      <c r="CG129">
        <v>1</v>
      </c>
      <c r="CH129" s="7">
        <f>COUNTIF('Création Personnage'!$B31:$G31,CG$33)*'Calculs bonus malus'!CG129</f>
        <v>0</v>
      </c>
      <c r="CI129">
        <v>1</v>
      </c>
      <c r="CJ129" s="7">
        <f>COUNTIF('Création Personnage'!$B31:$G31,CI$33)*'Calculs bonus malus'!CI129</f>
        <v>0</v>
      </c>
      <c r="CK129">
        <v>1</v>
      </c>
      <c r="CL129" s="7">
        <f>COUNTIF('Création Personnage'!$B31:$G31,CK$33)*'Calculs bonus malus'!CK129</f>
        <v>0</v>
      </c>
      <c r="CM129">
        <v>1</v>
      </c>
      <c r="CN129" s="7">
        <f>COUNTIF('Création Personnage'!$B31:$G31,CM$33)*'Calculs bonus malus'!CM129</f>
        <v>0</v>
      </c>
      <c r="CO129">
        <v>1</v>
      </c>
      <c r="CP129" s="7">
        <f>COUNTIF('Création Personnage'!$B31:$G31,CO$33)*'Calculs bonus malus'!CO129</f>
        <v>0</v>
      </c>
      <c r="CQ129">
        <v>1</v>
      </c>
      <c r="CR129" s="7">
        <f>COUNTIF('Création Personnage'!$B31:$G31,CQ$33)*'Calculs bonus malus'!CQ129</f>
        <v>0</v>
      </c>
      <c r="CS129">
        <v>1</v>
      </c>
      <c r="CT129" s="7">
        <f>COUNTIF('Création Personnage'!$B31:$G31,CS$33)*'Calculs bonus malus'!CS129</f>
        <v>0</v>
      </c>
      <c r="CU129">
        <v>1</v>
      </c>
      <c r="CV129" s="7">
        <f>COUNTIF('Création Personnage'!$B31:$G31,CU$33)*'Calculs bonus malus'!CU129</f>
        <v>0</v>
      </c>
      <c r="CW129">
        <v>1</v>
      </c>
      <c r="CX129" s="7">
        <f>COUNTIF('Création Personnage'!$B31:$G31,CW$33)*'Calculs bonus malus'!CW129</f>
        <v>0</v>
      </c>
      <c r="CY129">
        <v>1</v>
      </c>
      <c r="CZ129" s="7">
        <f>COUNTIF('Création Personnage'!$B31:$G31,CY$33)*'Calculs bonus malus'!CY129</f>
        <v>0</v>
      </c>
      <c r="DA129">
        <v>1</v>
      </c>
      <c r="DB129" s="7">
        <f>COUNTIF('Création Personnage'!$B31:$G31,DA$33)*'Calculs bonus malus'!DA129</f>
        <v>0</v>
      </c>
      <c r="DC129">
        <v>1</v>
      </c>
      <c r="DD129" s="7">
        <f>COUNTIF('Création Personnage'!$B31:$G31,DC$33)*'Calculs bonus malus'!DC129</f>
        <v>0</v>
      </c>
      <c r="DE129">
        <v>1</v>
      </c>
      <c r="DF129" s="7">
        <f>COUNTIF('Création Personnage'!$B31:$G31,DE$33)*'Calculs bonus malus'!DE129</f>
        <v>0</v>
      </c>
      <c r="DG129">
        <v>1</v>
      </c>
      <c r="DH129" s="7">
        <f>COUNTIF('Création Personnage'!$B31:$G31,DG$33)*'Calculs bonus malus'!DG129</f>
        <v>0</v>
      </c>
      <c r="DI129">
        <v>1</v>
      </c>
      <c r="DJ129" s="7">
        <f>COUNTIF('Création Personnage'!$B31:$G31,DI$33)*'Calculs bonus malus'!DI129</f>
        <v>0</v>
      </c>
    </row>
    <row r="130" spans="1:114" x14ac:dyDescent="0.2">
      <c r="A130" s="257" t="s">
        <v>280</v>
      </c>
      <c r="B130" t="s">
        <v>310</v>
      </c>
      <c r="C130">
        <v>1</v>
      </c>
      <c r="D130" s="7">
        <f>COUNTIF('Création Personnage'!$E$38:$E$48,C$33)*'Calculs bonus malus'!C130</f>
        <v>0</v>
      </c>
      <c r="E130">
        <v>1</v>
      </c>
      <c r="F130" s="7">
        <f>COUNTIF('Création Personnage'!$E$38:$E$48,E$33)*'Calculs bonus malus'!E130</f>
        <v>0</v>
      </c>
      <c r="G130">
        <v>1</v>
      </c>
      <c r="H130" s="7">
        <f>COUNTIF('Création Personnage'!$E$38:$E$48,G$33)*'Calculs bonus malus'!G130</f>
        <v>0</v>
      </c>
      <c r="I130">
        <v>1</v>
      </c>
      <c r="J130" s="7">
        <f>COUNTIF('Création Personnage'!$E$38:$E$48,I$33)*'Calculs bonus malus'!I130</f>
        <v>0</v>
      </c>
      <c r="K130">
        <v>1</v>
      </c>
      <c r="L130" s="7">
        <f>COUNTIF('Création Personnage'!$E$38:$E$48,K$33)*'Calculs bonus malus'!K130</f>
        <v>0</v>
      </c>
      <c r="M130">
        <v>1</v>
      </c>
      <c r="N130" s="7">
        <f>COUNTIF('Création Personnage'!$E$38:$E$48,M$33)*'Calculs bonus malus'!M130</f>
        <v>0</v>
      </c>
      <c r="O130">
        <v>1</v>
      </c>
      <c r="P130" s="7">
        <f>COUNTIF('Création Personnage'!$E$38:$E$48,O$33)*'Calculs bonus malus'!O130</f>
        <v>0</v>
      </c>
      <c r="Q130">
        <v>1</v>
      </c>
      <c r="R130" s="7">
        <f>COUNTIF('Création Personnage'!$E$38:$E$48,Q$33)*'Calculs bonus malus'!Q130</f>
        <v>0</v>
      </c>
      <c r="S130">
        <v>1</v>
      </c>
      <c r="T130" s="7">
        <f>COUNTIF('Création Personnage'!$E$38:$E$48,S$33)*'Calculs bonus malus'!S130</f>
        <v>0</v>
      </c>
      <c r="U130">
        <v>1</v>
      </c>
      <c r="V130" s="7">
        <f>COUNTIF('Création Personnage'!$E$38:$E$48,U$33)*'Calculs bonus malus'!U130</f>
        <v>0</v>
      </c>
      <c r="W130">
        <v>1</v>
      </c>
      <c r="X130" s="7">
        <f>COUNTIF('Création Personnage'!$E$38:$E$48,W$33)*'Calculs bonus malus'!W130</f>
        <v>0</v>
      </c>
      <c r="Y130">
        <v>1</v>
      </c>
      <c r="Z130" s="7">
        <f>COUNTIF('Création Personnage'!$E$38:$E$48,Y$33)*'Calculs bonus malus'!Y130</f>
        <v>0</v>
      </c>
      <c r="AA130">
        <v>1</v>
      </c>
      <c r="AB130" s="7">
        <f>COUNTIF('Création Personnage'!$E$38:$E$48,AA$33)*'Calculs bonus malus'!AA130</f>
        <v>0</v>
      </c>
      <c r="AC130">
        <v>1</v>
      </c>
      <c r="AD130" s="7">
        <f>COUNTIF('Création Personnage'!$E$38:$E$48,AC$33)*'Calculs bonus malus'!AC130</f>
        <v>0</v>
      </c>
      <c r="AE130">
        <v>1</v>
      </c>
      <c r="AF130" s="7">
        <f>COUNTIF('Création Personnage'!$E$38:$E$48,AE$33)*'Calculs bonus malus'!AE130</f>
        <v>0</v>
      </c>
      <c r="AG130">
        <v>1</v>
      </c>
      <c r="AH130" s="7">
        <f>COUNTIF('Création Personnage'!$E$38:$E$48,AG$33)*'Calculs bonus malus'!AG130</f>
        <v>0</v>
      </c>
      <c r="AI130">
        <v>1</v>
      </c>
      <c r="AJ130" s="7">
        <f>COUNTIF('Création Personnage'!$E$38:$E$48,AI$33)*'Calculs bonus malus'!AI130</f>
        <v>0</v>
      </c>
      <c r="AK130">
        <v>1</v>
      </c>
      <c r="AL130" s="7">
        <f>COUNTIF('Création Personnage'!$E$38:$E$48,AK$33)*'Calculs bonus malus'!AK130</f>
        <v>0</v>
      </c>
      <c r="AM130">
        <v>1</v>
      </c>
      <c r="AN130" s="7">
        <f>COUNTIF('Création Personnage'!$E$38:$E$48,AM$33)*'Calculs bonus malus'!AM130</f>
        <v>0</v>
      </c>
      <c r="AO130">
        <v>1</v>
      </c>
      <c r="AP130" s="7">
        <f>COUNTIF('Création Personnage'!$E$38:$E$48,AO$33)*'Calculs bonus malus'!AO130</f>
        <v>0</v>
      </c>
      <c r="AQ130">
        <v>1</v>
      </c>
      <c r="AR130" s="7">
        <f>COUNTIF('Création Personnage'!$E$38:$E$48,AQ$33)*'Calculs bonus malus'!AQ130</f>
        <v>0</v>
      </c>
      <c r="AS130">
        <v>1</v>
      </c>
      <c r="AT130" s="7">
        <f>COUNTIF('Création Personnage'!$E$38:$E$48,AS$33)*'Calculs bonus malus'!AS130</f>
        <v>0</v>
      </c>
      <c r="AU130">
        <v>1</v>
      </c>
      <c r="AV130" s="7">
        <f>COUNTIF('Création Personnage'!$E$38:$E$48,AU$33)*'Calculs bonus malus'!AU130</f>
        <v>0</v>
      </c>
      <c r="AW130">
        <v>1</v>
      </c>
      <c r="AX130" s="7">
        <f>COUNTIF('Création Personnage'!$E$38:$E$48,AW$33)*'Calculs bonus malus'!AW130</f>
        <v>0</v>
      </c>
      <c r="AY130">
        <v>1</v>
      </c>
      <c r="AZ130" s="7">
        <f>COUNTIF('Création Personnage'!$E$38:$E$48,AY$33)*'Calculs bonus malus'!AY130</f>
        <v>0</v>
      </c>
      <c r="BA130">
        <v>1</v>
      </c>
      <c r="BB130" s="7">
        <f>COUNTIF('Création Personnage'!$E$38:$E$48,BA$33)*'Calculs bonus malus'!BA130</f>
        <v>0</v>
      </c>
      <c r="BC130">
        <v>1</v>
      </c>
      <c r="BD130" s="7">
        <f>COUNTIF('Création Personnage'!$E$38:$E$48,BC$33)*'Calculs bonus malus'!BC130</f>
        <v>0</v>
      </c>
      <c r="BE130">
        <v>1</v>
      </c>
      <c r="BF130" s="7">
        <f>COUNTIF('Création Personnage'!$E$38:$E$48,BE$33)*'Calculs bonus malus'!BE130</f>
        <v>0</v>
      </c>
      <c r="BG130">
        <v>1</v>
      </c>
      <c r="BH130" s="7">
        <f>COUNTIF('Création Personnage'!$E$38:$E$48,BG$33)*'Calculs bonus malus'!BG130</f>
        <v>0</v>
      </c>
      <c r="BI130">
        <v>1</v>
      </c>
      <c r="BJ130" s="7">
        <f>COUNTIF('Création Personnage'!$E$38:$E$48,BI$33)*'Calculs bonus malus'!BI130</f>
        <v>0</v>
      </c>
      <c r="BK130">
        <v>1</v>
      </c>
      <c r="BL130" s="7">
        <f>COUNTIF('Création Personnage'!$E$38:$E$48,BK$33)*'Calculs bonus malus'!BK130</f>
        <v>0</v>
      </c>
      <c r="BM130">
        <v>1</v>
      </c>
      <c r="BN130" s="7">
        <f>COUNTIF('Création Personnage'!$E$38:$E$48,BM$33)*'Calculs bonus malus'!BM130</f>
        <v>0</v>
      </c>
      <c r="BO130">
        <v>1</v>
      </c>
      <c r="BP130" s="7">
        <f>COUNTIF('Création Personnage'!$E$38:$E$48,BO$33)*'Calculs bonus malus'!BO130</f>
        <v>0</v>
      </c>
      <c r="BQ130">
        <v>1</v>
      </c>
      <c r="BR130" s="7">
        <f>COUNTIF('Création Personnage'!$E$38:$E$48,BQ$33)*'Calculs bonus malus'!BQ130</f>
        <v>0</v>
      </c>
      <c r="BS130">
        <v>1</v>
      </c>
      <c r="BT130" s="7">
        <f>COUNTIF('Création Personnage'!$E$38:$E$48,BS$33)*'Calculs bonus malus'!BS130</f>
        <v>0</v>
      </c>
      <c r="BU130">
        <v>1</v>
      </c>
      <c r="BV130" s="7">
        <f>COUNTIF('Création Personnage'!$E$38:$E$48,BU$33)*'Calculs bonus malus'!BU130</f>
        <v>0</v>
      </c>
      <c r="BW130">
        <v>1</v>
      </c>
      <c r="BX130" s="7">
        <f>COUNTIF('Création Personnage'!$E$38:$E$48,BW$33)*'Calculs bonus malus'!BW130</f>
        <v>0</v>
      </c>
      <c r="BY130">
        <v>1</v>
      </c>
      <c r="BZ130" s="7">
        <f>COUNTIF('Création Personnage'!$E$38:$E$48,BY$33)*'Calculs bonus malus'!BY130</f>
        <v>0</v>
      </c>
      <c r="CA130">
        <v>1</v>
      </c>
      <c r="CB130" s="7">
        <f>COUNTIF('Création Personnage'!$E$38:$E$48,CA$33)*'Calculs bonus malus'!CA130</f>
        <v>0</v>
      </c>
      <c r="CC130">
        <v>1</v>
      </c>
      <c r="CD130" s="7">
        <f>COUNTIF('Création Personnage'!$E$38:$E$48,CC$33)*'Calculs bonus malus'!CC130</f>
        <v>0</v>
      </c>
      <c r="CE130">
        <v>1</v>
      </c>
      <c r="CF130" s="7">
        <f>COUNTIF('Création Personnage'!$E$38:$E$48,CE$33)*'Calculs bonus malus'!CE130</f>
        <v>0</v>
      </c>
      <c r="CG130">
        <v>1</v>
      </c>
      <c r="CH130" s="7">
        <f>COUNTIF('Création Personnage'!$E$38:$E$48,CG$33)*'Calculs bonus malus'!CG130</f>
        <v>0</v>
      </c>
      <c r="CI130">
        <v>1</v>
      </c>
      <c r="CJ130" s="7">
        <f>COUNTIF('Création Personnage'!$E$38:$E$48,CI$33)*'Calculs bonus malus'!CI130</f>
        <v>0</v>
      </c>
      <c r="CK130">
        <v>1</v>
      </c>
      <c r="CL130" s="7">
        <f>COUNTIF('Création Personnage'!$E$38:$E$48,CK$33)*'Calculs bonus malus'!CK130</f>
        <v>0</v>
      </c>
      <c r="CM130">
        <v>1</v>
      </c>
      <c r="CN130" s="7">
        <f>COUNTIF('Création Personnage'!$E$38:$E$48,CM$33)*'Calculs bonus malus'!CM130</f>
        <v>0</v>
      </c>
      <c r="CO130">
        <v>1</v>
      </c>
      <c r="CP130" s="7">
        <f>COUNTIF('Création Personnage'!$E$38:$E$48,CO$33)*'Calculs bonus malus'!CO130</f>
        <v>0</v>
      </c>
      <c r="CQ130">
        <v>1</v>
      </c>
      <c r="CR130" s="7">
        <f>COUNTIF('Création Personnage'!$E$38:$E$48,CQ$33)*'Calculs bonus malus'!CQ130</f>
        <v>0</v>
      </c>
      <c r="CS130">
        <v>1</v>
      </c>
      <c r="CT130" s="7">
        <f>COUNTIF('Création Personnage'!$E$38:$E$48,CS$33)*'Calculs bonus malus'!CS130</f>
        <v>0</v>
      </c>
      <c r="CU130">
        <v>1</v>
      </c>
      <c r="CV130" s="7">
        <f>COUNTIF('Création Personnage'!$E$38:$E$48,CU$33)*'Calculs bonus malus'!CU130</f>
        <v>0</v>
      </c>
      <c r="CW130">
        <v>1</v>
      </c>
      <c r="CX130" s="7">
        <f>COUNTIF('Création Personnage'!$E$38:$E$48,CW$33)*'Calculs bonus malus'!CW130</f>
        <v>0</v>
      </c>
      <c r="CY130">
        <v>1</v>
      </c>
      <c r="CZ130" s="7">
        <f>COUNTIF('Création Personnage'!$E$38:$E$48,CY$33)*'Calculs bonus malus'!CY130</f>
        <v>0</v>
      </c>
      <c r="DA130">
        <v>1</v>
      </c>
      <c r="DB130" s="7">
        <f>COUNTIF('Création Personnage'!$E$38:$E$48,DA$33)*'Calculs bonus malus'!DA130</f>
        <v>0</v>
      </c>
      <c r="DC130">
        <v>1</v>
      </c>
      <c r="DD130" s="7">
        <f>COUNTIF('Création Personnage'!$E$38:$E$48,DC$33)*'Calculs bonus malus'!DC130</f>
        <v>0</v>
      </c>
      <c r="DE130">
        <v>1</v>
      </c>
      <c r="DF130" s="7">
        <f>COUNTIF('Création Personnage'!$E$38:$E$48,DE$33)*'Calculs bonus malus'!DE130</f>
        <v>0</v>
      </c>
      <c r="DG130">
        <v>1</v>
      </c>
      <c r="DH130" s="7">
        <f>COUNTIF('Création Personnage'!$E$38:$E$48,DG$33)*'Calculs bonus malus'!DG130</f>
        <v>0</v>
      </c>
      <c r="DI130">
        <v>1</v>
      </c>
      <c r="DJ130" s="7">
        <f>COUNTIF('Création Personnage'!$E$38:$E$48,DI$33)*'Calculs bonus malus'!DI130</f>
        <v>0</v>
      </c>
    </row>
    <row r="131" spans="1:114" x14ac:dyDescent="0.2">
      <c r="A131" s="257"/>
      <c r="B131" t="s">
        <v>311</v>
      </c>
      <c r="C131">
        <v>1</v>
      </c>
      <c r="D131" s="7">
        <f>COUNTIF('Création Personnage'!$F$38:$F$48,C$33)*'Calculs bonus malus'!C131</f>
        <v>0</v>
      </c>
      <c r="E131">
        <v>1</v>
      </c>
      <c r="F131" s="7">
        <f>COUNTIF('Création Personnage'!$F$38:$F$48,E$33)*'Calculs bonus malus'!E131</f>
        <v>0</v>
      </c>
      <c r="G131">
        <v>1</v>
      </c>
      <c r="H131" s="7">
        <f>COUNTIF('Création Personnage'!$F$38:$F$48,G$33)*'Calculs bonus malus'!G131</f>
        <v>0</v>
      </c>
      <c r="I131">
        <v>1</v>
      </c>
      <c r="J131" s="7">
        <f>COUNTIF('Création Personnage'!$F$38:$F$48,I$33)*'Calculs bonus malus'!I131</f>
        <v>0</v>
      </c>
      <c r="K131">
        <v>1</v>
      </c>
      <c r="L131" s="7">
        <f>COUNTIF('Création Personnage'!$F$38:$F$48,K$33)*'Calculs bonus malus'!K131</f>
        <v>0</v>
      </c>
      <c r="M131">
        <v>1</v>
      </c>
      <c r="N131" s="7">
        <f>COUNTIF('Création Personnage'!$F$38:$F$48,M$33)*'Calculs bonus malus'!M131</f>
        <v>0</v>
      </c>
      <c r="O131">
        <v>1</v>
      </c>
      <c r="P131" s="7">
        <f>COUNTIF('Création Personnage'!$F$38:$F$48,O$33)*'Calculs bonus malus'!O131</f>
        <v>0</v>
      </c>
      <c r="Q131">
        <v>1</v>
      </c>
      <c r="R131" s="7">
        <f>COUNTIF('Création Personnage'!$F$38:$F$48,Q$33)*'Calculs bonus malus'!Q131</f>
        <v>0</v>
      </c>
      <c r="S131">
        <v>1</v>
      </c>
      <c r="T131" s="7">
        <f>COUNTIF('Création Personnage'!$F$38:$F$48,S$33)*'Calculs bonus malus'!S131</f>
        <v>0</v>
      </c>
      <c r="U131">
        <v>1</v>
      </c>
      <c r="V131" s="7">
        <f>COUNTIF('Création Personnage'!$F$38:$F$48,U$33)*'Calculs bonus malus'!U131</f>
        <v>0</v>
      </c>
      <c r="W131">
        <v>1</v>
      </c>
      <c r="X131" s="7">
        <f>COUNTIF('Création Personnage'!$F$38:$F$48,W$33)*'Calculs bonus malus'!W131</f>
        <v>0</v>
      </c>
      <c r="Y131">
        <v>1</v>
      </c>
      <c r="Z131" s="7">
        <f>COUNTIF('Création Personnage'!$F$38:$F$48,Y$33)*'Calculs bonus malus'!Y131</f>
        <v>0</v>
      </c>
      <c r="AA131">
        <v>1</v>
      </c>
      <c r="AB131" s="7">
        <f>COUNTIF('Création Personnage'!$F$38:$F$48,AA$33)*'Calculs bonus malus'!AA131</f>
        <v>0</v>
      </c>
      <c r="AC131">
        <v>1</v>
      </c>
      <c r="AD131" s="7">
        <f>COUNTIF('Création Personnage'!$F$38:$F$48,AC$33)*'Calculs bonus malus'!AC131</f>
        <v>0</v>
      </c>
      <c r="AE131">
        <v>1</v>
      </c>
      <c r="AF131" s="7">
        <f>COUNTIF('Création Personnage'!$F$38:$F$48,AE$33)*'Calculs bonus malus'!AE131</f>
        <v>0</v>
      </c>
      <c r="AG131">
        <v>1</v>
      </c>
      <c r="AH131" s="7">
        <f>COUNTIF('Création Personnage'!$F$38:$F$48,AG$33)*'Calculs bonus malus'!AG131</f>
        <v>0</v>
      </c>
      <c r="AI131">
        <v>1</v>
      </c>
      <c r="AJ131" s="7">
        <f>COUNTIF('Création Personnage'!$F$38:$F$48,AI$33)*'Calculs bonus malus'!AI131</f>
        <v>0</v>
      </c>
      <c r="AK131">
        <v>1</v>
      </c>
      <c r="AL131" s="7">
        <f>COUNTIF('Création Personnage'!$F$38:$F$48,AK$33)*'Calculs bonus malus'!AK131</f>
        <v>0</v>
      </c>
      <c r="AM131">
        <v>1</v>
      </c>
      <c r="AN131" s="7">
        <f>COUNTIF('Création Personnage'!$F$38:$F$48,AM$33)*'Calculs bonus malus'!AM131</f>
        <v>0</v>
      </c>
      <c r="AO131">
        <v>1</v>
      </c>
      <c r="AP131" s="7">
        <f>COUNTIF('Création Personnage'!$F$38:$F$48,AO$33)*'Calculs bonus malus'!AO131</f>
        <v>0</v>
      </c>
      <c r="AQ131">
        <v>1</v>
      </c>
      <c r="AR131" s="7">
        <f>COUNTIF('Création Personnage'!$F$38:$F$48,AQ$33)*'Calculs bonus malus'!AQ131</f>
        <v>0</v>
      </c>
      <c r="AS131">
        <v>1</v>
      </c>
      <c r="AT131" s="7">
        <f>COUNTIF('Création Personnage'!$F$38:$F$48,AS$33)*'Calculs bonus malus'!AS131</f>
        <v>0</v>
      </c>
      <c r="AU131">
        <v>1</v>
      </c>
      <c r="AV131" s="7">
        <f>COUNTIF('Création Personnage'!$F$38:$F$48,AU$33)*'Calculs bonus malus'!AU131</f>
        <v>0</v>
      </c>
      <c r="AW131">
        <v>1</v>
      </c>
      <c r="AX131" s="7">
        <f>COUNTIF('Création Personnage'!$F$38:$F$48,AW$33)*'Calculs bonus malus'!AW131</f>
        <v>0</v>
      </c>
      <c r="AY131">
        <v>1</v>
      </c>
      <c r="AZ131" s="7">
        <f>COUNTIF('Création Personnage'!$F$38:$F$48,AY$33)*'Calculs bonus malus'!AY131</f>
        <v>0</v>
      </c>
      <c r="BA131">
        <v>1</v>
      </c>
      <c r="BB131" s="7">
        <f>COUNTIF('Création Personnage'!$F$38:$F$48,BA$33)*'Calculs bonus malus'!BA131</f>
        <v>0</v>
      </c>
      <c r="BC131">
        <v>1</v>
      </c>
      <c r="BD131" s="7">
        <f>COUNTIF('Création Personnage'!$F$38:$F$48,BC$33)*'Calculs bonus malus'!BC131</f>
        <v>0</v>
      </c>
      <c r="BE131">
        <v>1</v>
      </c>
      <c r="BF131" s="7">
        <f>COUNTIF('Création Personnage'!$F$38:$F$48,BE$33)*'Calculs bonus malus'!BE131</f>
        <v>0</v>
      </c>
      <c r="BG131">
        <v>1</v>
      </c>
      <c r="BH131" s="7">
        <f>COUNTIF('Création Personnage'!$F$38:$F$48,BG$33)*'Calculs bonus malus'!BG131</f>
        <v>0</v>
      </c>
      <c r="BI131">
        <v>1</v>
      </c>
      <c r="BJ131" s="7">
        <f>COUNTIF('Création Personnage'!$F$38:$F$48,BI$33)*'Calculs bonus malus'!BI131</f>
        <v>0</v>
      </c>
      <c r="BK131">
        <v>1</v>
      </c>
      <c r="BL131" s="7">
        <f>COUNTIF('Création Personnage'!$F$38:$F$48,BK$33)*'Calculs bonus malus'!BK131</f>
        <v>0</v>
      </c>
      <c r="BM131">
        <v>1</v>
      </c>
      <c r="BN131" s="7">
        <f>COUNTIF('Création Personnage'!$F$38:$F$48,BM$33)*'Calculs bonus malus'!BM131</f>
        <v>0</v>
      </c>
      <c r="BO131">
        <v>1</v>
      </c>
      <c r="BP131" s="7">
        <f>COUNTIF('Création Personnage'!$F$38:$F$48,BO$33)*'Calculs bonus malus'!BO131</f>
        <v>0</v>
      </c>
      <c r="BQ131">
        <v>1</v>
      </c>
      <c r="BR131" s="7">
        <f>COUNTIF('Création Personnage'!$F$38:$F$48,BQ$33)*'Calculs bonus malus'!BQ131</f>
        <v>0</v>
      </c>
      <c r="BS131">
        <v>1</v>
      </c>
      <c r="BT131" s="7">
        <f>COUNTIF('Création Personnage'!$F$38:$F$48,BS$33)*'Calculs bonus malus'!BS131</f>
        <v>0</v>
      </c>
      <c r="BU131">
        <v>1</v>
      </c>
      <c r="BV131" s="7">
        <f>COUNTIF('Création Personnage'!$F$38:$F$48,BU$33)*'Calculs bonus malus'!BU131</f>
        <v>0</v>
      </c>
      <c r="BW131">
        <v>1</v>
      </c>
      <c r="BX131" s="7">
        <f>COUNTIF('Création Personnage'!$F$38:$F$48,BW$33)*'Calculs bonus malus'!BW131</f>
        <v>0</v>
      </c>
      <c r="BY131">
        <v>1</v>
      </c>
      <c r="BZ131" s="7">
        <f>COUNTIF('Création Personnage'!$F$38:$F$48,BY$33)*'Calculs bonus malus'!BY131</f>
        <v>0</v>
      </c>
      <c r="CA131">
        <v>1</v>
      </c>
      <c r="CB131" s="7">
        <f>COUNTIF('Création Personnage'!$F$38:$F$48,CA$33)*'Calculs bonus malus'!CA131</f>
        <v>0</v>
      </c>
      <c r="CC131">
        <v>1</v>
      </c>
      <c r="CD131" s="7">
        <f>COUNTIF('Création Personnage'!$F$38:$F$48,CC$33)*'Calculs bonus malus'!CC131</f>
        <v>0</v>
      </c>
      <c r="CE131">
        <v>1</v>
      </c>
      <c r="CF131" s="7">
        <f>COUNTIF('Création Personnage'!$F$38:$F$48,CE$33)*'Calculs bonus malus'!CE131</f>
        <v>0</v>
      </c>
      <c r="CG131">
        <v>1</v>
      </c>
      <c r="CH131" s="7">
        <f>COUNTIF('Création Personnage'!$F$38:$F$48,CG$33)*'Calculs bonus malus'!CG131</f>
        <v>0</v>
      </c>
      <c r="CI131">
        <v>1</v>
      </c>
      <c r="CJ131" s="7">
        <f>COUNTIF('Création Personnage'!$F$38:$F$48,CI$33)*'Calculs bonus malus'!CI131</f>
        <v>0</v>
      </c>
      <c r="CK131">
        <v>1</v>
      </c>
      <c r="CL131" s="7">
        <f>COUNTIF('Création Personnage'!$F$38:$F$48,CK$33)*'Calculs bonus malus'!CK131</f>
        <v>0</v>
      </c>
      <c r="CM131">
        <v>1</v>
      </c>
      <c r="CN131" s="7">
        <f>COUNTIF('Création Personnage'!$F$38:$F$48,CM$33)*'Calculs bonus malus'!CM131</f>
        <v>0</v>
      </c>
      <c r="CO131">
        <v>1</v>
      </c>
      <c r="CP131" s="7">
        <f>COUNTIF('Création Personnage'!$F$38:$F$48,CO$33)*'Calculs bonus malus'!CO131</f>
        <v>0</v>
      </c>
      <c r="CQ131">
        <v>1</v>
      </c>
      <c r="CR131" s="7">
        <f>COUNTIF('Création Personnage'!$F$38:$F$48,CQ$33)*'Calculs bonus malus'!CQ131</f>
        <v>0</v>
      </c>
      <c r="CS131">
        <v>1</v>
      </c>
      <c r="CT131" s="7">
        <f>COUNTIF('Création Personnage'!$F$38:$F$48,CS$33)*'Calculs bonus malus'!CS131</f>
        <v>0</v>
      </c>
      <c r="CU131">
        <v>1</v>
      </c>
      <c r="CV131" s="7">
        <f>COUNTIF('Création Personnage'!$F$38:$F$48,CU$33)*'Calculs bonus malus'!CU131</f>
        <v>0</v>
      </c>
      <c r="CW131">
        <v>1</v>
      </c>
      <c r="CX131" s="7">
        <f>COUNTIF('Création Personnage'!$F$38:$F$48,CW$33)*'Calculs bonus malus'!CW131</f>
        <v>0</v>
      </c>
      <c r="CY131">
        <v>1</v>
      </c>
      <c r="CZ131" s="7">
        <f>COUNTIF('Création Personnage'!$F$38:$F$48,CY$33)*'Calculs bonus malus'!CY131</f>
        <v>0</v>
      </c>
      <c r="DA131">
        <v>1</v>
      </c>
      <c r="DB131" s="7">
        <f>COUNTIF('Création Personnage'!$F$38:$F$48,DA$33)*'Calculs bonus malus'!DA131</f>
        <v>0</v>
      </c>
      <c r="DC131">
        <v>1</v>
      </c>
      <c r="DD131" s="7">
        <f>COUNTIF('Création Personnage'!$F$38:$F$48,DC$33)*'Calculs bonus malus'!DC131</f>
        <v>0</v>
      </c>
      <c r="DE131">
        <v>1</v>
      </c>
      <c r="DF131" s="7">
        <f>COUNTIF('Création Personnage'!$F$38:$F$48,DE$33)*'Calculs bonus malus'!DE131</f>
        <v>0</v>
      </c>
      <c r="DG131">
        <v>1</v>
      </c>
      <c r="DH131" s="7">
        <f>COUNTIF('Création Personnage'!$F$38:$F$48,DG$33)*'Calculs bonus malus'!DG131</f>
        <v>0</v>
      </c>
      <c r="DI131">
        <v>1</v>
      </c>
      <c r="DJ131" s="7">
        <f>COUNTIF('Création Personnage'!$F$38:$F$48,DI$33)*'Calculs bonus malus'!DI131</f>
        <v>0</v>
      </c>
    </row>
    <row r="132" spans="1:114" x14ac:dyDescent="0.2">
      <c r="A132" s="257"/>
      <c r="B132" t="s">
        <v>312</v>
      </c>
      <c r="C132">
        <v>1</v>
      </c>
      <c r="D132" s="7">
        <f>COUNTIF('Création Personnage'!$G$38:$G$48,C$33)*'Calculs bonus malus'!C132</f>
        <v>0</v>
      </c>
      <c r="E132">
        <v>1</v>
      </c>
      <c r="F132" s="7">
        <f>COUNTIF('Création Personnage'!$G$38:$G$48,E$33)*'Calculs bonus malus'!E132</f>
        <v>0</v>
      </c>
      <c r="G132">
        <v>1</v>
      </c>
      <c r="H132" s="7">
        <f>COUNTIF('Création Personnage'!$G$38:$G$48,G$33)*'Calculs bonus malus'!G132</f>
        <v>0</v>
      </c>
      <c r="I132">
        <v>1</v>
      </c>
      <c r="J132" s="7">
        <f>COUNTIF('Création Personnage'!$G$38:$G$48,I$33)*'Calculs bonus malus'!I132</f>
        <v>0</v>
      </c>
      <c r="K132">
        <v>1</v>
      </c>
      <c r="L132" s="7">
        <f>COUNTIF('Création Personnage'!$G$38:$G$48,K$33)*'Calculs bonus malus'!K132</f>
        <v>0</v>
      </c>
      <c r="M132">
        <v>1</v>
      </c>
      <c r="N132" s="7">
        <f>COUNTIF('Création Personnage'!$G$38:$G$48,M$33)*'Calculs bonus malus'!M132</f>
        <v>0</v>
      </c>
      <c r="O132">
        <v>1</v>
      </c>
      <c r="P132" s="7">
        <f>COUNTIF('Création Personnage'!$G$38:$G$48,O$33)*'Calculs bonus malus'!O132</f>
        <v>0</v>
      </c>
      <c r="Q132">
        <v>1</v>
      </c>
      <c r="R132" s="7">
        <f>COUNTIF('Création Personnage'!$G$38:$G$48,Q$33)*'Calculs bonus malus'!Q132</f>
        <v>0</v>
      </c>
      <c r="S132">
        <v>1</v>
      </c>
      <c r="T132" s="7">
        <f>COUNTIF('Création Personnage'!$G$38:$G$48,S$33)*'Calculs bonus malus'!S132</f>
        <v>0</v>
      </c>
      <c r="U132">
        <v>1</v>
      </c>
      <c r="V132" s="7">
        <f>COUNTIF('Création Personnage'!$G$38:$G$48,U$33)*'Calculs bonus malus'!U132</f>
        <v>0</v>
      </c>
      <c r="W132">
        <v>1</v>
      </c>
      <c r="X132" s="7">
        <f>COUNTIF('Création Personnage'!$G$38:$G$48,W$33)*'Calculs bonus malus'!W132</f>
        <v>0</v>
      </c>
      <c r="Y132">
        <v>1</v>
      </c>
      <c r="Z132" s="7">
        <f>COUNTIF('Création Personnage'!$G$38:$G$48,Y$33)*'Calculs bonus malus'!Y132</f>
        <v>0</v>
      </c>
      <c r="AA132">
        <v>1</v>
      </c>
      <c r="AB132" s="7">
        <f>COUNTIF('Création Personnage'!$G$38:$G$48,AA$33)*'Calculs bonus malus'!AA132</f>
        <v>0</v>
      </c>
      <c r="AC132">
        <v>1</v>
      </c>
      <c r="AD132" s="7">
        <f>COUNTIF('Création Personnage'!$G$38:$G$48,AC$33)*'Calculs bonus malus'!AC132</f>
        <v>0</v>
      </c>
      <c r="AE132">
        <v>1</v>
      </c>
      <c r="AF132" s="7">
        <f>COUNTIF('Création Personnage'!$G$38:$G$48,AE$33)*'Calculs bonus malus'!AE132</f>
        <v>0</v>
      </c>
      <c r="AG132">
        <v>1</v>
      </c>
      <c r="AH132" s="7">
        <f>COUNTIF('Création Personnage'!$G$38:$G$48,AG$33)*'Calculs bonus malus'!AG132</f>
        <v>0</v>
      </c>
      <c r="AI132">
        <v>1</v>
      </c>
      <c r="AJ132" s="7">
        <f>COUNTIF('Création Personnage'!$G$38:$G$48,AI$33)*'Calculs bonus malus'!AI132</f>
        <v>0</v>
      </c>
      <c r="AK132">
        <v>1</v>
      </c>
      <c r="AL132" s="7">
        <f>COUNTIF('Création Personnage'!$G$38:$G$48,AK$33)*'Calculs bonus malus'!AK132</f>
        <v>0</v>
      </c>
      <c r="AM132">
        <v>1</v>
      </c>
      <c r="AN132" s="7">
        <f>COUNTIF('Création Personnage'!$G$38:$G$48,AM$33)*'Calculs bonus malus'!AM132</f>
        <v>0</v>
      </c>
      <c r="AO132">
        <v>1</v>
      </c>
      <c r="AP132" s="7">
        <f>COUNTIF('Création Personnage'!$G$38:$G$48,AO$33)*'Calculs bonus malus'!AO132</f>
        <v>0</v>
      </c>
      <c r="AQ132">
        <v>1</v>
      </c>
      <c r="AR132" s="7">
        <f>COUNTIF('Création Personnage'!$G$38:$G$48,AQ$33)*'Calculs bonus malus'!AQ132</f>
        <v>0</v>
      </c>
      <c r="AS132">
        <v>1</v>
      </c>
      <c r="AT132" s="7">
        <f>COUNTIF('Création Personnage'!$G$38:$G$48,AS$33)*'Calculs bonus malus'!AS132</f>
        <v>0</v>
      </c>
      <c r="AU132">
        <v>1</v>
      </c>
      <c r="AV132" s="7">
        <f>COUNTIF('Création Personnage'!$G$38:$G$48,AU$33)*'Calculs bonus malus'!AU132</f>
        <v>0</v>
      </c>
      <c r="AW132">
        <v>1</v>
      </c>
      <c r="AX132" s="7">
        <f>COUNTIF('Création Personnage'!$G$38:$G$48,AW$33)*'Calculs bonus malus'!AW132</f>
        <v>0</v>
      </c>
      <c r="AY132">
        <v>1</v>
      </c>
      <c r="AZ132" s="7">
        <f>COUNTIF('Création Personnage'!$G$38:$G$48,AY$33)*'Calculs bonus malus'!AY132</f>
        <v>0</v>
      </c>
      <c r="BA132">
        <v>1</v>
      </c>
      <c r="BB132" s="7">
        <f>COUNTIF('Création Personnage'!$G$38:$G$48,BA$33)*'Calculs bonus malus'!BA132</f>
        <v>0</v>
      </c>
      <c r="BC132">
        <v>1</v>
      </c>
      <c r="BD132" s="7">
        <f>COUNTIF('Création Personnage'!$G$38:$G$48,BC$33)*'Calculs bonus malus'!BC132</f>
        <v>0</v>
      </c>
      <c r="BE132">
        <v>1</v>
      </c>
      <c r="BF132" s="7">
        <f>COUNTIF('Création Personnage'!$G$38:$G$48,BE$33)*'Calculs bonus malus'!BE132</f>
        <v>0</v>
      </c>
      <c r="BG132">
        <v>1</v>
      </c>
      <c r="BH132" s="7">
        <f>COUNTIF('Création Personnage'!$G$38:$G$48,BG$33)*'Calculs bonus malus'!BG132</f>
        <v>0</v>
      </c>
      <c r="BI132">
        <v>1</v>
      </c>
      <c r="BJ132" s="7">
        <f>COUNTIF('Création Personnage'!$G$38:$G$48,BI$33)*'Calculs bonus malus'!BI132</f>
        <v>0</v>
      </c>
      <c r="BK132">
        <v>1</v>
      </c>
      <c r="BL132" s="7">
        <f>COUNTIF('Création Personnage'!$G$38:$G$48,BK$33)*'Calculs bonus malus'!BK132</f>
        <v>0</v>
      </c>
      <c r="BM132">
        <v>1</v>
      </c>
      <c r="BN132" s="7">
        <f>COUNTIF('Création Personnage'!$G$38:$G$48,BM$33)*'Calculs bonus malus'!BM132</f>
        <v>0</v>
      </c>
      <c r="BO132">
        <v>1</v>
      </c>
      <c r="BP132" s="7">
        <f>COUNTIF('Création Personnage'!$G$38:$G$48,BO$33)*'Calculs bonus malus'!BO132</f>
        <v>0</v>
      </c>
      <c r="BQ132">
        <v>1</v>
      </c>
      <c r="BR132" s="7">
        <f>COUNTIF('Création Personnage'!$G$38:$G$48,BQ$33)*'Calculs bonus malus'!BQ132</f>
        <v>0</v>
      </c>
      <c r="BS132">
        <v>1</v>
      </c>
      <c r="BT132" s="7">
        <f>COUNTIF('Création Personnage'!$G$38:$G$48,BS$33)*'Calculs bonus malus'!BS132</f>
        <v>0</v>
      </c>
      <c r="BU132">
        <v>1</v>
      </c>
      <c r="BV132" s="7">
        <f>COUNTIF('Création Personnage'!$G$38:$G$48,BU$33)*'Calculs bonus malus'!BU132</f>
        <v>0</v>
      </c>
      <c r="BW132">
        <v>1</v>
      </c>
      <c r="BX132" s="7">
        <f>COUNTIF('Création Personnage'!$G$38:$G$48,BW$33)*'Calculs bonus malus'!BW132</f>
        <v>0</v>
      </c>
      <c r="BY132">
        <v>1</v>
      </c>
      <c r="BZ132" s="7">
        <f>COUNTIF('Création Personnage'!$G$38:$G$48,BY$33)*'Calculs bonus malus'!BY132</f>
        <v>0</v>
      </c>
      <c r="CA132">
        <v>1</v>
      </c>
      <c r="CB132" s="7">
        <f>COUNTIF('Création Personnage'!$G$38:$G$48,CA$33)*'Calculs bonus malus'!CA132</f>
        <v>0</v>
      </c>
      <c r="CC132">
        <v>1</v>
      </c>
      <c r="CD132" s="7">
        <f>COUNTIF('Création Personnage'!$G$38:$G$48,CC$33)*'Calculs bonus malus'!CC132</f>
        <v>0</v>
      </c>
      <c r="CE132">
        <v>1</v>
      </c>
      <c r="CF132" s="7">
        <f>COUNTIF('Création Personnage'!$G$38:$G$48,CE$33)*'Calculs bonus malus'!CE132</f>
        <v>0</v>
      </c>
      <c r="CG132">
        <v>1</v>
      </c>
      <c r="CH132" s="7">
        <f>COUNTIF('Création Personnage'!$G$38:$G$48,CG$33)*'Calculs bonus malus'!CG132</f>
        <v>0</v>
      </c>
      <c r="CI132">
        <v>1</v>
      </c>
      <c r="CJ132" s="7">
        <f>COUNTIF('Création Personnage'!$G$38:$G$48,CI$33)*'Calculs bonus malus'!CI132</f>
        <v>0</v>
      </c>
      <c r="CK132">
        <v>1</v>
      </c>
      <c r="CL132" s="7">
        <f>COUNTIF('Création Personnage'!$G$38:$G$48,CK$33)*'Calculs bonus malus'!CK132</f>
        <v>0</v>
      </c>
      <c r="CM132">
        <v>1</v>
      </c>
      <c r="CN132" s="7">
        <f>COUNTIF('Création Personnage'!$G$38:$G$48,CM$33)*'Calculs bonus malus'!CM132</f>
        <v>0</v>
      </c>
      <c r="CO132">
        <v>1</v>
      </c>
      <c r="CP132" s="7">
        <f>COUNTIF('Création Personnage'!$G$38:$G$48,CO$33)*'Calculs bonus malus'!CO132</f>
        <v>0</v>
      </c>
      <c r="CQ132">
        <v>1</v>
      </c>
      <c r="CR132" s="7">
        <f>COUNTIF('Création Personnage'!$G$38:$G$48,CQ$33)*'Calculs bonus malus'!CQ132</f>
        <v>0</v>
      </c>
      <c r="CS132">
        <v>1</v>
      </c>
      <c r="CT132" s="7">
        <f>COUNTIF('Création Personnage'!$G$38:$G$48,CS$33)*'Calculs bonus malus'!CS132</f>
        <v>0</v>
      </c>
      <c r="CU132">
        <v>1</v>
      </c>
      <c r="CV132" s="7">
        <f>COUNTIF('Création Personnage'!$G$38:$G$48,CU$33)*'Calculs bonus malus'!CU132</f>
        <v>0</v>
      </c>
      <c r="CW132">
        <v>1</v>
      </c>
      <c r="CX132" s="7">
        <f>COUNTIF('Création Personnage'!$G$38:$G$48,CW$33)*'Calculs bonus malus'!CW132</f>
        <v>0</v>
      </c>
      <c r="CY132">
        <v>1</v>
      </c>
      <c r="CZ132" s="7">
        <f>COUNTIF('Création Personnage'!$G$38:$G$48,CY$33)*'Calculs bonus malus'!CY132</f>
        <v>0</v>
      </c>
      <c r="DA132">
        <v>1</v>
      </c>
      <c r="DB132" s="7">
        <f>COUNTIF('Création Personnage'!$G$38:$G$48,DA$33)*'Calculs bonus malus'!DA132</f>
        <v>0</v>
      </c>
      <c r="DC132">
        <v>1</v>
      </c>
      <c r="DD132" s="7">
        <f>COUNTIF('Création Personnage'!$G$38:$G$48,DC$33)*'Calculs bonus malus'!DC132</f>
        <v>0</v>
      </c>
      <c r="DE132">
        <v>1</v>
      </c>
      <c r="DF132" s="7">
        <f>COUNTIF('Création Personnage'!$G$38:$G$48,DE$33)*'Calculs bonus malus'!DE132</f>
        <v>0</v>
      </c>
      <c r="DG132">
        <v>1</v>
      </c>
      <c r="DH132" s="7">
        <f>COUNTIF('Création Personnage'!$G$38:$G$48,DG$33)*'Calculs bonus malus'!DG132</f>
        <v>0</v>
      </c>
      <c r="DI132">
        <v>1</v>
      </c>
      <c r="DJ132" s="7">
        <f>COUNTIF('Création Personnage'!$G$38:$G$48,DI$33)*'Calculs bonus malus'!DI132</f>
        <v>0</v>
      </c>
    </row>
    <row r="133" spans="1:114" x14ac:dyDescent="0.2">
      <c r="A133" s="257"/>
      <c r="B133" t="s">
        <v>313</v>
      </c>
      <c r="C133">
        <v>1</v>
      </c>
      <c r="D133" s="7">
        <f>COUNTIF('Création Personnage'!$H$38:$H$48,C$33)*'Calculs bonus malus'!C133</f>
        <v>0</v>
      </c>
      <c r="E133">
        <v>1</v>
      </c>
      <c r="F133" s="7">
        <f>COUNTIF('Création Personnage'!$H$38:$H$48,E$33)*'Calculs bonus malus'!E133</f>
        <v>0</v>
      </c>
      <c r="G133">
        <v>1</v>
      </c>
      <c r="H133" s="7">
        <f>COUNTIF('Création Personnage'!$H$38:$H$48,G$33)*'Calculs bonus malus'!G133</f>
        <v>0</v>
      </c>
      <c r="I133">
        <v>1</v>
      </c>
      <c r="J133" s="7">
        <f>COUNTIF('Création Personnage'!$H$38:$H$48,I$33)*'Calculs bonus malus'!I133</f>
        <v>0</v>
      </c>
      <c r="K133">
        <v>1</v>
      </c>
      <c r="L133" s="7">
        <f>COUNTIF('Création Personnage'!$H$38:$H$48,K$33)*'Calculs bonus malus'!K133</f>
        <v>0</v>
      </c>
      <c r="M133">
        <v>1</v>
      </c>
      <c r="N133" s="7">
        <f>COUNTIF('Création Personnage'!$H$38:$H$48,M$33)*'Calculs bonus malus'!M133</f>
        <v>0</v>
      </c>
      <c r="O133">
        <v>1</v>
      </c>
      <c r="P133" s="7">
        <f>COUNTIF('Création Personnage'!$H$38:$H$48,O$33)*'Calculs bonus malus'!O133</f>
        <v>0</v>
      </c>
      <c r="Q133">
        <v>1</v>
      </c>
      <c r="R133" s="7">
        <f>COUNTIF('Création Personnage'!$H$38:$H$48,Q$33)*'Calculs bonus malus'!Q133</f>
        <v>0</v>
      </c>
      <c r="S133">
        <v>1</v>
      </c>
      <c r="T133" s="7">
        <f>COUNTIF('Création Personnage'!$H$38:$H$48,S$33)*'Calculs bonus malus'!S133</f>
        <v>0</v>
      </c>
      <c r="U133">
        <v>1</v>
      </c>
      <c r="V133" s="7">
        <f>COUNTIF('Création Personnage'!$H$38:$H$48,U$33)*'Calculs bonus malus'!U133</f>
        <v>0</v>
      </c>
      <c r="W133">
        <v>1</v>
      </c>
      <c r="X133" s="7">
        <f>COUNTIF('Création Personnage'!$H$38:$H$48,W$33)*'Calculs bonus malus'!W133</f>
        <v>0</v>
      </c>
      <c r="Y133">
        <v>1</v>
      </c>
      <c r="Z133" s="7">
        <f>COUNTIF('Création Personnage'!$H$38:$H$48,Y$33)*'Calculs bonus malus'!Y133</f>
        <v>0</v>
      </c>
      <c r="AA133">
        <v>1</v>
      </c>
      <c r="AB133" s="7">
        <f>COUNTIF('Création Personnage'!$H$38:$H$48,AA$33)*'Calculs bonus malus'!AA133</f>
        <v>0</v>
      </c>
      <c r="AC133">
        <v>1</v>
      </c>
      <c r="AD133" s="7">
        <f>COUNTIF('Création Personnage'!$H$38:$H$48,AC$33)*'Calculs bonus malus'!AC133</f>
        <v>0</v>
      </c>
      <c r="AE133">
        <v>1</v>
      </c>
      <c r="AF133" s="7">
        <f>COUNTIF('Création Personnage'!$H$38:$H$48,AE$33)*'Calculs bonus malus'!AE133</f>
        <v>0</v>
      </c>
      <c r="AG133">
        <v>1</v>
      </c>
      <c r="AH133" s="7">
        <f>COUNTIF('Création Personnage'!$H$38:$H$48,AG$33)*'Calculs bonus malus'!AG133</f>
        <v>0</v>
      </c>
      <c r="AI133">
        <v>1</v>
      </c>
      <c r="AJ133" s="7">
        <f>COUNTIF('Création Personnage'!$H$38:$H$48,AI$33)*'Calculs bonus malus'!AI133</f>
        <v>0</v>
      </c>
      <c r="AK133">
        <v>1</v>
      </c>
      <c r="AL133" s="7">
        <f>COUNTIF('Création Personnage'!$H$38:$H$48,AK$33)*'Calculs bonus malus'!AK133</f>
        <v>0</v>
      </c>
      <c r="AM133">
        <v>1</v>
      </c>
      <c r="AN133" s="7">
        <f>COUNTIF('Création Personnage'!$H$38:$H$48,AM$33)*'Calculs bonus malus'!AM133</f>
        <v>0</v>
      </c>
      <c r="AO133">
        <v>1</v>
      </c>
      <c r="AP133" s="7">
        <f>COUNTIF('Création Personnage'!$H$38:$H$48,AO$33)*'Calculs bonus malus'!AO133</f>
        <v>0</v>
      </c>
      <c r="AQ133">
        <v>1</v>
      </c>
      <c r="AR133" s="7">
        <f>COUNTIF('Création Personnage'!$H$38:$H$48,AQ$33)*'Calculs bonus malus'!AQ133</f>
        <v>0</v>
      </c>
      <c r="AS133">
        <v>1</v>
      </c>
      <c r="AT133" s="7">
        <f>COUNTIF('Création Personnage'!$H$38:$H$48,AS$33)*'Calculs bonus malus'!AS133</f>
        <v>0</v>
      </c>
      <c r="AU133">
        <v>1</v>
      </c>
      <c r="AV133" s="7">
        <f>COUNTIF('Création Personnage'!$H$38:$H$48,AU$33)*'Calculs bonus malus'!AU133</f>
        <v>0</v>
      </c>
      <c r="AW133">
        <v>1</v>
      </c>
      <c r="AX133" s="7">
        <f>COUNTIF('Création Personnage'!$H$38:$H$48,AW$33)*'Calculs bonus malus'!AW133</f>
        <v>0</v>
      </c>
      <c r="AY133">
        <v>1</v>
      </c>
      <c r="AZ133" s="7">
        <f>COUNTIF('Création Personnage'!$H$38:$H$48,AY$33)*'Calculs bonus malus'!AY133</f>
        <v>0</v>
      </c>
      <c r="BA133">
        <v>1</v>
      </c>
      <c r="BB133" s="7">
        <f>COUNTIF('Création Personnage'!$H$38:$H$48,BA$33)*'Calculs bonus malus'!BA133</f>
        <v>0</v>
      </c>
      <c r="BC133">
        <v>1</v>
      </c>
      <c r="BD133" s="7">
        <f>COUNTIF('Création Personnage'!$H$38:$H$48,BC$33)*'Calculs bonus malus'!BC133</f>
        <v>0</v>
      </c>
      <c r="BE133">
        <v>1</v>
      </c>
      <c r="BF133" s="7">
        <f>COUNTIF('Création Personnage'!$H$38:$H$48,BE$33)*'Calculs bonus malus'!BE133</f>
        <v>0</v>
      </c>
      <c r="BG133">
        <v>1</v>
      </c>
      <c r="BH133" s="7">
        <f>COUNTIF('Création Personnage'!$H$38:$H$48,BG$33)*'Calculs bonus malus'!BG133</f>
        <v>0</v>
      </c>
      <c r="BI133">
        <v>1</v>
      </c>
      <c r="BJ133" s="7">
        <f>COUNTIF('Création Personnage'!$H$38:$H$48,BI$33)*'Calculs bonus malus'!BI133</f>
        <v>0</v>
      </c>
      <c r="BK133">
        <v>1</v>
      </c>
      <c r="BL133" s="7">
        <f>COUNTIF('Création Personnage'!$H$38:$H$48,BK$33)*'Calculs bonus malus'!BK133</f>
        <v>0</v>
      </c>
      <c r="BM133">
        <v>1</v>
      </c>
      <c r="BN133" s="7">
        <f>COUNTIF('Création Personnage'!$H$38:$H$48,BM$33)*'Calculs bonus malus'!BM133</f>
        <v>0</v>
      </c>
      <c r="BO133">
        <v>1</v>
      </c>
      <c r="BP133" s="7">
        <f>COUNTIF('Création Personnage'!$H$38:$H$48,BO$33)*'Calculs bonus malus'!BO133</f>
        <v>0</v>
      </c>
      <c r="BQ133">
        <v>1</v>
      </c>
      <c r="BR133" s="7">
        <f>COUNTIF('Création Personnage'!$H$38:$H$48,BQ$33)*'Calculs bonus malus'!BQ133</f>
        <v>0</v>
      </c>
      <c r="BS133">
        <v>1</v>
      </c>
      <c r="BT133" s="7">
        <f>COUNTIF('Création Personnage'!$H$38:$H$48,BS$33)*'Calculs bonus malus'!BS133</f>
        <v>0</v>
      </c>
      <c r="BU133">
        <v>1</v>
      </c>
      <c r="BV133" s="7">
        <f>COUNTIF('Création Personnage'!$H$38:$H$48,BU$33)*'Calculs bonus malus'!BU133</f>
        <v>0</v>
      </c>
      <c r="BW133">
        <v>1</v>
      </c>
      <c r="BX133" s="7">
        <f>COUNTIF('Création Personnage'!$H$38:$H$48,BW$33)*'Calculs bonus malus'!BW133</f>
        <v>0</v>
      </c>
      <c r="BY133">
        <v>1</v>
      </c>
      <c r="BZ133" s="7">
        <f>COUNTIF('Création Personnage'!$H$38:$H$48,BY$33)*'Calculs bonus malus'!BY133</f>
        <v>0</v>
      </c>
      <c r="CA133">
        <v>1</v>
      </c>
      <c r="CB133" s="7">
        <f>COUNTIF('Création Personnage'!$H$38:$H$48,CA$33)*'Calculs bonus malus'!CA133</f>
        <v>0</v>
      </c>
      <c r="CC133">
        <v>1</v>
      </c>
      <c r="CD133" s="7">
        <f>COUNTIF('Création Personnage'!$H$38:$H$48,CC$33)*'Calculs bonus malus'!CC133</f>
        <v>0</v>
      </c>
      <c r="CE133">
        <v>1</v>
      </c>
      <c r="CF133" s="7">
        <f>COUNTIF('Création Personnage'!$H$38:$H$48,CE$33)*'Calculs bonus malus'!CE133</f>
        <v>0</v>
      </c>
      <c r="CG133">
        <v>1</v>
      </c>
      <c r="CH133" s="7">
        <f>COUNTIF('Création Personnage'!$H$38:$H$48,CG$33)*'Calculs bonus malus'!CG133</f>
        <v>0</v>
      </c>
      <c r="CI133">
        <v>1</v>
      </c>
      <c r="CJ133" s="7">
        <f>COUNTIF('Création Personnage'!$H$38:$H$48,CI$33)*'Calculs bonus malus'!CI133</f>
        <v>0</v>
      </c>
      <c r="CK133">
        <v>1</v>
      </c>
      <c r="CL133" s="7">
        <f>COUNTIF('Création Personnage'!$H$38:$H$48,CK$33)*'Calculs bonus malus'!CK133</f>
        <v>0</v>
      </c>
      <c r="CM133">
        <v>1</v>
      </c>
      <c r="CN133" s="7">
        <f>COUNTIF('Création Personnage'!$H$38:$H$48,CM$33)*'Calculs bonus malus'!CM133</f>
        <v>0</v>
      </c>
      <c r="CO133">
        <v>1</v>
      </c>
      <c r="CP133" s="7">
        <f>COUNTIF('Création Personnage'!$H$38:$H$48,CO$33)*'Calculs bonus malus'!CO133</f>
        <v>0</v>
      </c>
      <c r="CQ133">
        <v>1</v>
      </c>
      <c r="CR133" s="7">
        <f>COUNTIF('Création Personnage'!$H$38:$H$48,CQ$33)*'Calculs bonus malus'!CQ133</f>
        <v>0</v>
      </c>
      <c r="CS133">
        <v>1</v>
      </c>
      <c r="CT133" s="7">
        <f>COUNTIF('Création Personnage'!$H$38:$H$48,CS$33)*'Calculs bonus malus'!CS133</f>
        <v>0</v>
      </c>
      <c r="CU133">
        <v>1</v>
      </c>
      <c r="CV133" s="7">
        <f>COUNTIF('Création Personnage'!$H$38:$H$48,CU$33)*'Calculs bonus malus'!CU133</f>
        <v>0</v>
      </c>
      <c r="CW133">
        <v>1</v>
      </c>
      <c r="CX133" s="7">
        <f>COUNTIF('Création Personnage'!$H$38:$H$48,CW$33)*'Calculs bonus malus'!CW133</f>
        <v>0</v>
      </c>
      <c r="CY133">
        <v>1</v>
      </c>
      <c r="CZ133" s="7">
        <f>COUNTIF('Création Personnage'!$H$38:$H$48,CY$33)*'Calculs bonus malus'!CY133</f>
        <v>0</v>
      </c>
      <c r="DA133">
        <v>1</v>
      </c>
      <c r="DB133" s="7">
        <f>COUNTIF('Création Personnage'!$H$38:$H$48,DA$33)*'Calculs bonus malus'!DA133</f>
        <v>0</v>
      </c>
      <c r="DC133">
        <v>1</v>
      </c>
      <c r="DD133" s="7">
        <f>COUNTIF('Création Personnage'!$H$38:$H$48,DC$33)*'Calculs bonus malus'!DC133</f>
        <v>0</v>
      </c>
      <c r="DE133">
        <v>1</v>
      </c>
      <c r="DF133" s="7">
        <f>COUNTIF('Création Personnage'!$H$38:$H$48,DE$33)*'Calculs bonus malus'!DE133</f>
        <v>0</v>
      </c>
      <c r="DG133">
        <v>1</v>
      </c>
      <c r="DH133" s="7">
        <f>COUNTIF('Création Personnage'!$H$38:$H$48,DG$33)*'Calculs bonus malus'!DG133</f>
        <v>0</v>
      </c>
      <c r="DI133">
        <v>1</v>
      </c>
      <c r="DJ133" s="7">
        <f>COUNTIF('Création Personnage'!$H$38:$H$48,DI$33)*'Calculs bonus malus'!DI133</f>
        <v>0</v>
      </c>
    </row>
    <row r="134" spans="1:114" x14ac:dyDescent="0.2">
      <c r="A134" s="257"/>
      <c r="B134" t="s">
        <v>314</v>
      </c>
      <c r="C134">
        <v>1</v>
      </c>
      <c r="D134" s="7">
        <f>COUNTIF('Création Personnage'!$I$38:$I$48,C$33)*'Calculs bonus malus'!C134</f>
        <v>0</v>
      </c>
      <c r="E134">
        <v>1</v>
      </c>
      <c r="F134" s="7">
        <f>COUNTIF('Création Personnage'!$I$38:$I$48,E$33)*'Calculs bonus malus'!E134</f>
        <v>0</v>
      </c>
      <c r="G134">
        <v>1</v>
      </c>
      <c r="H134" s="7">
        <f>COUNTIF('Création Personnage'!$I$38:$I$48,G$33)*'Calculs bonus malus'!G134</f>
        <v>0</v>
      </c>
      <c r="I134">
        <v>1</v>
      </c>
      <c r="J134" s="7">
        <f>COUNTIF('Création Personnage'!$I$38:$I$48,I$33)*'Calculs bonus malus'!I134</f>
        <v>0</v>
      </c>
      <c r="K134">
        <v>1</v>
      </c>
      <c r="L134" s="7">
        <f>COUNTIF('Création Personnage'!$I$38:$I$48,K$33)*'Calculs bonus malus'!K134</f>
        <v>0</v>
      </c>
      <c r="M134">
        <v>1</v>
      </c>
      <c r="N134" s="7">
        <f>COUNTIF('Création Personnage'!$I$38:$I$48,M$33)*'Calculs bonus malus'!M134</f>
        <v>0</v>
      </c>
      <c r="O134">
        <v>1</v>
      </c>
      <c r="P134" s="7">
        <f>COUNTIF('Création Personnage'!$I$38:$I$48,O$33)*'Calculs bonus malus'!O134</f>
        <v>0</v>
      </c>
      <c r="Q134">
        <v>1</v>
      </c>
      <c r="R134" s="7">
        <f>COUNTIF('Création Personnage'!$I$38:$I$48,Q$33)*'Calculs bonus malus'!Q134</f>
        <v>0</v>
      </c>
      <c r="S134">
        <v>1</v>
      </c>
      <c r="T134" s="7">
        <f>COUNTIF('Création Personnage'!$I$38:$I$48,S$33)*'Calculs bonus malus'!S134</f>
        <v>0</v>
      </c>
      <c r="U134">
        <v>1</v>
      </c>
      <c r="V134" s="7">
        <f>COUNTIF('Création Personnage'!$I$38:$I$48,U$33)*'Calculs bonus malus'!U134</f>
        <v>0</v>
      </c>
      <c r="W134">
        <v>1</v>
      </c>
      <c r="X134" s="7">
        <f>COUNTIF('Création Personnage'!$I$38:$I$48,W$33)*'Calculs bonus malus'!W134</f>
        <v>0</v>
      </c>
      <c r="Y134">
        <v>1</v>
      </c>
      <c r="Z134" s="7">
        <f>COUNTIF('Création Personnage'!$I$38:$I$48,Y$33)*'Calculs bonus malus'!Y134</f>
        <v>0</v>
      </c>
      <c r="AA134">
        <v>1</v>
      </c>
      <c r="AB134" s="7">
        <f>COUNTIF('Création Personnage'!$I$38:$I$48,AA$33)*'Calculs bonus malus'!AA134</f>
        <v>0</v>
      </c>
      <c r="AC134">
        <v>1</v>
      </c>
      <c r="AD134" s="7">
        <f>COUNTIF('Création Personnage'!$I$38:$I$48,AC$33)*'Calculs bonus malus'!AC134</f>
        <v>0</v>
      </c>
      <c r="AE134">
        <v>1</v>
      </c>
      <c r="AF134" s="7">
        <f>COUNTIF('Création Personnage'!$I$38:$I$48,AE$33)*'Calculs bonus malus'!AE134</f>
        <v>0</v>
      </c>
      <c r="AG134">
        <v>1</v>
      </c>
      <c r="AH134" s="7">
        <f>COUNTIF('Création Personnage'!$I$38:$I$48,AG$33)*'Calculs bonus malus'!AG134</f>
        <v>0</v>
      </c>
      <c r="AI134">
        <v>1</v>
      </c>
      <c r="AJ134" s="7">
        <f>COUNTIF('Création Personnage'!$I$38:$I$48,AI$33)*'Calculs bonus malus'!AI134</f>
        <v>0</v>
      </c>
      <c r="AK134">
        <v>1</v>
      </c>
      <c r="AL134" s="7">
        <f>COUNTIF('Création Personnage'!$I$38:$I$48,AK$33)*'Calculs bonus malus'!AK134</f>
        <v>0</v>
      </c>
      <c r="AM134">
        <v>1</v>
      </c>
      <c r="AN134" s="7">
        <f>COUNTIF('Création Personnage'!$I$38:$I$48,AM$33)*'Calculs bonus malus'!AM134</f>
        <v>0</v>
      </c>
      <c r="AO134">
        <v>1</v>
      </c>
      <c r="AP134" s="7">
        <f>COUNTIF('Création Personnage'!$I$38:$I$48,AO$33)*'Calculs bonus malus'!AO134</f>
        <v>0</v>
      </c>
      <c r="AQ134">
        <v>1</v>
      </c>
      <c r="AR134" s="7">
        <f>COUNTIF('Création Personnage'!$I$38:$I$48,AQ$33)*'Calculs bonus malus'!AQ134</f>
        <v>0</v>
      </c>
      <c r="AS134">
        <v>1</v>
      </c>
      <c r="AT134" s="7">
        <f>COUNTIF('Création Personnage'!$I$38:$I$48,AS$33)*'Calculs bonus malus'!AS134</f>
        <v>0</v>
      </c>
      <c r="AU134">
        <v>1</v>
      </c>
      <c r="AV134" s="7">
        <f>COUNTIF('Création Personnage'!$I$38:$I$48,AU$33)*'Calculs bonus malus'!AU134</f>
        <v>0</v>
      </c>
      <c r="AW134">
        <v>1</v>
      </c>
      <c r="AX134" s="7">
        <f>COUNTIF('Création Personnage'!$I$38:$I$48,AW$33)*'Calculs bonus malus'!AW134</f>
        <v>0</v>
      </c>
      <c r="AY134">
        <v>1</v>
      </c>
      <c r="AZ134" s="7">
        <f>COUNTIF('Création Personnage'!$I$38:$I$48,AY$33)*'Calculs bonus malus'!AY134</f>
        <v>0</v>
      </c>
      <c r="BA134">
        <v>1</v>
      </c>
      <c r="BB134" s="7">
        <f>COUNTIF('Création Personnage'!$I$38:$I$48,BA$33)*'Calculs bonus malus'!BA134</f>
        <v>0</v>
      </c>
      <c r="BC134">
        <v>1</v>
      </c>
      <c r="BD134" s="7">
        <f>COUNTIF('Création Personnage'!$I$38:$I$48,BC$33)*'Calculs bonus malus'!BC134</f>
        <v>0</v>
      </c>
      <c r="BE134">
        <v>1</v>
      </c>
      <c r="BF134" s="7">
        <f>COUNTIF('Création Personnage'!$I$38:$I$48,BE$33)*'Calculs bonus malus'!BE134</f>
        <v>0</v>
      </c>
      <c r="BG134">
        <v>1</v>
      </c>
      <c r="BH134" s="7">
        <f>COUNTIF('Création Personnage'!$I$38:$I$48,BG$33)*'Calculs bonus malus'!BG134</f>
        <v>0</v>
      </c>
      <c r="BI134">
        <v>1</v>
      </c>
      <c r="BJ134" s="7">
        <f>COUNTIF('Création Personnage'!$I$38:$I$48,BI$33)*'Calculs bonus malus'!BI134</f>
        <v>0</v>
      </c>
      <c r="BK134">
        <v>1</v>
      </c>
      <c r="BL134" s="7">
        <f>COUNTIF('Création Personnage'!$I$38:$I$48,BK$33)*'Calculs bonus malus'!BK134</f>
        <v>0</v>
      </c>
      <c r="BM134">
        <v>1</v>
      </c>
      <c r="BN134" s="7">
        <f>COUNTIF('Création Personnage'!$I$38:$I$48,BM$33)*'Calculs bonus malus'!BM134</f>
        <v>0</v>
      </c>
      <c r="BO134">
        <v>1</v>
      </c>
      <c r="BP134" s="7">
        <f>COUNTIF('Création Personnage'!$I$38:$I$48,BO$33)*'Calculs bonus malus'!BO134</f>
        <v>0</v>
      </c>
      <c r="BQ134">
        <v>1</v>
      </c>
      <c r="BR134" s="7">
        <f>COUNTIF('Création Personnage'!$I$38:$I$48,BQ$33)*'Calculs bonus malus'!BQ134</f>
        <v>0</v>
      </c>
      <c r="BS134">
        <v>1</v>
      </c>
      <c r="BT134" s="7">
        <f>COUNTIF('Création Personnage'!$I$38:$I$48,BS$33)*'Calculs bonus malus'!BS134</f>
        <v>0</v>
      </c>
      <c r="BU134">
        <v>1</v>
      </c>
      <c r="BV134" s="7">
        <f>COUNTIF('Création Personnage'!$I$38:$I$48,BU$33)*'Calculs bonus malus'!BU134</f>
        <v>0</v>
      </c>
      <c r="BW134">
        <v>1</v>
      </c>
      <c r="BX134" s="7">
        <f>COUNTIF('Création Personnage'!$I$38:$I$48,BW$33)*'Calculs bonus malus'!BW134</f>
        <v>0</v>
      </c>
      <c r="BY134">
        <v>1</v>
      </c>
      <c r="BZ134" s="7">
        <f>COUNTIF('Création Personnage'!$I$38:$I$48,BY$33)*'Calculs bonus malus'!BY134</f>
        <v>0</v>
      </c>
      <c r="CA134">
        <v>1</v>
      </c>
      <c r="CB134" s="7">
        <f>COUNTIF('Création Personnage'!$I$38:$I$48,CA$33)*'Calculs bonus malus'!CA134</f>
        <v>0</v>
      </c>
      <c r="CC134">
        <v>1</v>
      </c>
      <c r="CD134" s="7">
        <f>COUNTIF('Création Personnage'!$I$38:$I$48,CC$33)*'Calculs bonus malus'!CC134</f>
        <v>0</v>
      </c>
      <c r="CE134">
        <v>1</v>
      </c>
      <c r="CF134" s="7">
        <f>COUNTIF('Création Personnage'!$I$38:$I$48,CE$33)*'Calculs bonus malus'!CE134</f>
        <v>0</v>
      </c>
      <c r="CG134">
        <v>1</v>
      </c>
      <c r="CH134" s="7">
        <f>COUNTIF('Création Personnage'!$I$38:$I$48,CG$33)*'Calculs bonus malus'!CG134</f>
        <v>0</v>
      </c>
      <c r="CI134">
        <v>1</v>
      </c>
      <c r="CJ134" s="7">
        <f>COUNTIF('Création Personnage'!$I$38:$I$48,CI$33)*'Calculs bonus malus'!CI134</f>
        <v>0</v>
      </c>
      <c r="CK134">
        <v>1</v>
      </c>
      <c r="CL134" s="7">
        <f>COUNTIF('Création Personnage'!$I$38:$I$48,CK$33)*'Calculs bonus malus'!CK134</f>
        <v>0</v>
      </c>
      <c r="CM134">
        <v>1</v>
      </c>
      <c r="CN134" s="7">
        <f>COUNTIF('Création Personnage'!$I$38:$I$48,CM$33)*'Calculs bonus malus'!CM134</f>
        <v>0</v>
      </c>
      <c r="CO134">
        <v>1</v>
      </c>
      <c r="CP134" s="7">
        <f>COUNTIF('Création Personnage'!$I$38:$I$48,CO$33)*'Calculs bonus malus'!CO134</f>
        <v>0</v>
      </c>
      <c r="CQ134">
        <v>1</v>
      </c>
      <c r="CR134" s="7">
        <f>COUNTIF('Création Personnage'!$I$38:$I$48,CQ$33)*'Calculs bonus malus'!CQ134</f>
        <v>0</v>
      </c>
      <c r="CS134">
        <v>1</v>
      </c>
      <c r="CT134" s="7">
        <f>COUNTIF('Création Personnage'!$I$38:$I$48,CS$33)*'Calculs bonus malus'!CS134</f>
        <v>0</v>
      </c>
      <c r="CU134">
        <v>1</v>
      </c>
      <c r="CV134" s="7">
        <f>COUNTIF('Création Personnage'!$I$38:$I$48,CU$33)*'Calculs bonus malus'!CU134</f>
        <v>0</v>
      </c>
      <c r="CW134">
        <v>1</v>
      </c>
      <c r="CX134" s="7">
        <f>COUNTIF('Création Personnage'!$I$38:$I$48,CW$33)*'Calculs bonus malus'!CW134</f>
        <v>0</v>
      </c>
      <c r="CY134">
        <v>1</v>
      </c>
      <c r="CZ134" s="7">
        <f>COUNTIF('Création Personnage'!$I$38:$I$48,CY$33)*'Calculs bonus malus'!CY134</f>
        <v>0</v>
      </c>
      <c r="DA134">
        <v>1</v>
      </c>
      <c r="DB134" s="7">
        <f>COUNTIF('Création Personnage'!$I$38:$I$48,DA$33)*'Calculs bonus malus'!DA134</f>
        <v>0</v>
      </c>
      <c r="DC134">
        <v>1</v>
      </c>
      <c r="DD134" s="7">
        <f>COUNTIF('Création Personnage'!$I$38:$I$48,DC$33)*'Calculs bonus malus'!DC134</f>
        <v>0</v>
      </c>
      <c r="DE134">
        <v>1</v>
      </c>
      <c r="DF134" s="7">
        <f>COUNTIF('Création Personnage'!$I$38:$I$48,DE$33)*'Calculs bonus malus'!DE134</f>
        <v>0</v>
      </c>
      <c r="DG134">
        <v>1</v>
      </c>
      <c r="DH134" s="7">
        <f>COUNTIF('Création Personnage'!$I$38:$I$48,DG$33)*'Calculs bonus malus'!DG134</f>
        <v>0</v>
      </c>
      <c r="DI134">
        <v>1</v>
      </c>
      <c r="DJ134" s="7">
        <f>COUNTIF('Création Personnage'!$I$38:$I$48,DI$33)*'Calculs bonus malus'!DI134</f>
        <v>0</v>
      </c>
    </row>
    <row r="135" spans="1:114" x14ac:dyDescent="0.2">
      <c r="A135" s="257"/>
      <c r="D135" s="7"/>
      <c r="F135" s="7"/>
      <c r="H135" s="7"/>
      <c r="J135" s="7"/>
      <c r="L135" s="7"/>
      <c r="N135" s="7"/>
      <c r="P135" s="7"/>
      <c r="R135" s="7"/>
      <c r="T135" s="7"/>
      <c r="V135" s="7"/>
      <c r="X135" s="7"/>
      <c r="Z135" s="7"/>
      <c r="AB135" s="7"/>
      <c r="AD135" s="7"/>
      <c r="AF135" s="7"/>
      <c r="AH135" s="7"/>
      <c r="AJ135" s="7"/>
      <c r="AL135" s="7"/>
      <c r="AN135" s="7"/>
      <c r="AP135" s="7"/>
      <c r="AR135" s="7"/>
      <c r="AT135" s="7"/>
      <c r="AV135" s="7"/>
      <c r="AX135" s="7"/>
      <c r="AZ135" s="7"/>
      <c r="BB135" s="7"/>
      <c r="BD135" s="7"/>
      <c r="BF135" s="7"/>
      <c r="BH135" s="7"/>
      <c r="BJ135" s="7"/>
      <c r="BL135" s="7"/>
      <c r="BN135" s="7"/>
      <c r="BP135" s="7"/>
      <c r="BR135" s="7"/>
      <c r="BT135" s="7"/>
      <c r="BV135" s="7"/>
      <c r="BX135" s="7"/>
      <c r="BZ135" s="7"/>
      <c r="CB135" s="7"/>
      <c r="CD135" s="7"/>
      <c r="CF135" s="7"/>
      <c r="CH135" s="7"/>
      <c r="CJ135" s="7"/>
      <c r="CL135" s="7"/>
      <c r="CN135" s="7"/>
      <c r="CP135" s="7"/>
      <c r="CR135" s="7"/>
      <c r="CT135" s="7"/>
      <c r="CV135" s="7"/>
      <c r="CX135" s="7"/>
      <c r="CZ135" s="7"/>
      <c r="DB135" s="7"/>
      <c r="DD135" s="7"/>
      <c r="DF135" s="7"/>
      <c r="DH135" s="7"/>
      <c r="DJ135" s="7"/>
    </row>
    <row r="136" spans="1:114" ht="17" thickBot="1" x14ac:dyDescent="0.25"/>
    <row r="137" spans="1:114" ht="17" thickBot="1" x14ac:dyDescent="0.25">
      <c r="B137" s="69" t="s">
        <v>97</v>
      </c>
      <c r="C137" s="70"/>
      <c r="D137" s="70">
        <f>SUM(D35:D135)</f>
        <v>0</v>
      </c>
      <c r="E137" s="70"/>
      <c r="F137" s="70">
        <f>SUM(F35:F135)</f>
        <v>0</v>
      </c>
      <c r="G137" s="70"/>
      <c r="H137" s="70">
        <f>SUM(H35:H135)</f>
        <v>0</v>
      </c>
      <c r="I137" s="70"/>
      <c r="J137" s="70">
        <f>SUM(J35:J135)</f>
        <v>0</v>
      </c>
      <c r="K137" s="70"/>
      <c r="L137" s="70">
        <f>SUM(L35:L135)</f>
        <v>0</v>
      </c>
      <c r="M137" s="70"/>
      <c r="N137" s="70">
        <f>SUM(N35:N135)</f>
        <v>0</v>
      </c>
      <c r="O137" s="70"/>
      <c r="P137" s="70">
        <f>SUM(P35:P135)</f>
        <v>0</v>
      </c>
      <c r="Q137" s="70"/>
      <c r="R137" s="70">
        <f>SUM(R35:R135)</f>
        <v>0</v>
      </c>
      <c r="S137" s="70"/>
      <c r="T137" s="70">
        <f>SUM(T35:T135)</f>
        <v>0</v>
      </c>
      <c r="U137" s="70"/>
      <c r="V137" s="70">
        <f>SUM(V35:V135)</f>
        <v>0</v>
      </c>
      <c r="W137" s="70"/>
      <c r="X137" s="70">
        <f>SUM(X35:X135)</f>
        <v>0</v>
      </c>
      <c r="Y137" s="70"/>
      <c r="Z137" s="70">
        <f>SUM(Z35:Z135)</f>
        <v>0</v>
      </c>
      <c r="AA137" s="70"/>
      <c r="AB137" s="70">
        <f>SUM(AB35:AB135)</f>
        <v>0</v>
      </c>
      <c r="AC137" s="70"/>
      <c r="AD137" s="70">
        <f>SUM(AD35:AD135)</f>
        <v>0</v>
      </c>
      <c r="AE137" s="70"/>
      <c r="AF137" s="70">
        <f>SUM(AF35:AF135)</f>
        <v>0</v>
      </c>
      <c r="AG137" s="70"/>
      <c r="AH137" s="70">
        <f>SUM(AH35:AH135)</f>
        <v>0</v>
      </c>
      <c r="AI137" s="70"/>
      <c r="AJ137" s="70">
        <f>SUM(AJ35:AJ135)</f>
        <v>0</v>
      </c>
      <c r="AK137" s="70"/>
      <c r="AL137" s="70">
        <f>SUM(AL35:AL135)</f>
        <v>0</v>
      </c>
      <c r="AM137" s="70"/>
      <c r="AN137" s="70">
        <f>SUM(AN35:AN135)</f>
        <v>0</v>
      </c>
      <c r="AO137" s="70"/>
      <c r="AP137" s="70">
        <f>SUM(AP35:AP135)</f>
        <v>0</v>
      </c>
      <c r="AQ137" s="70"/>
      <c r="AR137" s="70">
        <f>SUM(AR35:AR135)</f>
        <v>0</v>
      </c>
      <c r="AS137" s="70"/>
      <c r="AT137" s="70">
        <f>SUM(AT35:AT135)</f>
        <v>0</v>
      </c>
      <c r="AU137" s="70"/>
      <c r="AV137" s="70">
        <f>SUM(AV35:AV135)</f>
        <v>0</v>
      </c>
      <c r="AW137" s="70"/>
      <c r="AX137" s="70">
        <f>SUM(AX35:AX135)</f>
        <v>0</v>
      </c>
      <c r="AY137" s="70"/>
      <c r="AZ137" s="70">
        <f>SUM(AZ35:AZ135)</f>
        <v>0</v>
      </c>
      <c r="BA137" s="70"/>
      <c r="BB137" s="70">
        <f>SUM(BB35:BB135)</f>
        <v>0</v>
      </c>
      <c r="BC137" s="70"/>
      <c r="BD137" s="70">
        <f>SUM(BD35:BD135)</f>
        <v>0</v>
      </c>
      <c r="BE137" s="70"/>
      <c r="BF137" s="70">
        <f>SUM(BF35:BF135)</f>
        <v>0</v>
      </c>
      <c r="BG137" s="70"/>
      <c r="BH137" s="70">
        <f>SUM(BH35:BH135)</f>
        <v>0</v>
      </c>
      <c r="BI137" s="70"/>
      <c r="BJ137" s="70">
        <f>SUM(BJ35:BJ135)</f>
        <v>0</v>
      </c>
      <c r="BK137" s="70"/>
      <c r="BL137" s="70">
        <f>SUM(BL35:BL135)</f>
        <v>0</v>
      </c>
      <c r="BM137" s="70"/>
      <c r="BN137" s="70">
        <f>SUM(BN35:BN135)</f>
        <v>0</v>
      </c>
      <c r="BO137" s="70"/>
      <c r="BP137" s="70">
        <f>SUM(BP35:BP135)</f>
        <v>0</v>
      </c>
      <c r="BQ137" s="70"/>
      <c r="BR137" s="70">
        <f>SUM(BR35:BR135)</f>
        <v>0</v>
      </c>
      <c r="BS137" s="70"/>
      <c r="BT137" s="70">
        <f>SUM(BT35:BT135)</f>
        <v>0</v>
      </c>
      <c r="BU137" s="70"/>
      <c r="BV137" s="70">
        <f>SUM(BV35:BV135)</f>
        <v>0</v>
      </c>
      <c r="BW137" s="70"/>
      <c r="BX137" s="70">
        <f>SUM(BX35:BX135)</f>
        <v>0</v>
      </c>
      <c r="BY137" s="70"/>
      <c r="BZ137" s="70">
        <f>SUM(BZ35:BZ135)</f>
        <v>0</v>
      </c>
      <c r="CA137" s="70"/>
      <c r="CB137" s="70">
        <f>SUM(CB35:CB135)</f>
        <v>0</v>
      </c>
      <c r="CC137" s="70"/>
      <c r="CD137" s="70">
        <f>SUM(CD35:CD135)</f>
        <v>0</v>
      </c>
      <c r="CE137" s="70"/>
      <c r="CF137" s="70">
        <f>SUM(CF35:CF135)</f>
        <v>0</v>
      </c>
      <c r="CG137" s="70"/>
      <c r="CH137" s="70">
        <f>SUM(CH35:CH135)</f>
        <v>0</v>
      </c>
      <c r="CI137" s="70"/>
      <c r="CJ137" s="70">
        <f>SUM(CJ35:CJ135)</f>
        <v>0</v>
      </c>
      <c r="CK137" s="70"/>
      <c r="CL137" s="70">
        <f>SUM(CL35:CL135)</f>
        <v>0</v>
      </c>
      <c r="CM137" s="70"/>
      <c r="CN137" s="70">
        <f>SUM(CN35:CN135)</f>
        <v>0</v>
      </c>
      <c r="CO137" s="70"/>
      <c r="CP137" s="70">
        <f>SUM(CP35:CP135)</f>
        <v>0</v>
      </c>
      <c r="CQ137" s="70"/>
      <c r="CR137" s="70">
        <f>SUM(CR35:CR135)</f>
        <v>0</v>
      </c>
      <c r="CS137" s="70"/>
      <c r="CT137" s="70">
        <f>SUM(CT35:CT135)</f>
        <v>0</v>
      </c>
      <c r="CU137" s="70"/>
      <c r="CV137" s="70">
        <f>SUM(CV35:CV135)</f>
        <v>0</v>
      </c>
      <c r="CW137" s="70"/>
      <c r="CX137" s="70">
        <f>SUM(CX35:CX135)</f>
        <v>0</v>
      </c>
      <c r="CY137" s="70"/>
      <c r="CZ137" s="70">
        <f>SUM(CZ35:CZ135)</f>
        <v>0</v>
      </c>
      <c r="DA137" s="70"/>
      <c r="DB137" s="70">
        <f>SUM(DB35:DB135)</f>
        <v>0</v>
      </c>
      <c r="DC137" s="70"/>
      <c r="DD137" s="70">
        <f>SUM(DD35:DD135)</f>
        <v>0</v>
      </c>
      <c r="DE137" s="70"/>
      <c r="DF137" s="70">
        <f>SUM(DF35:DF135)</f>
        <v>0</v>
      </c>
      <c r="DG137" s="70"/>
      <c r="DH137" s="70">
        <f>SUM(DH35:DH135)</f>
        <v>0</v>
      </c>
      <c r="DI137" s="70"/>
      <c r="DJ137" s="71">
        <f>SUM(DJ35:DJ135)</f>
        <v>0</v>
      </c>
    </row>
    <row r="139" spans="1:114" x14ac:dyDescent="0.2">
      <c r="A139" s="2"/>
      <c r="B139" s="1" t="s">
        <v>445</v>
      </c>
    </row>
    <row r="140" spans="1:114" x14ac:dyDescent="0.2">
      <c r="A140" s="1" t="str">
        <f>Params!A178</f>
        <v>Héroïque1</v>
      </c>
      <c r="B140" s="2">
        <f>COUNTIF('Création Personnage'!$B$38:$B$48,'Calculs bonus malus'!A140)*1</f>
        <v>0</v>
      </c>
    </row>
    <row r="141" spans="1:114" x14ac:dyDescent="0.2">
      <c r="A141" s="1" t="str">
        <f>Params!A179</f>
        <v>Héroïque2</v>
      </c>
      <c r="B141" s="2">
        <f>COUNTIF('Création Personnage'!$B$38:$B$48,'Calculs bonus malus'!A141)*2</f>
        <v>0</v>
      </c>
    </row>
    <row r="144" spans="1:114" x14ac:dyDescent="0.2">
      <c r="A144" s="276" t="s">
        <v>462</v>
      </c>
      <c r="B144" s="276"/>
      <c r="C144" s="276"/>
      <c r="D144" s="276"/>
      <c r="E144" s="276"/>
      <c r="F144" s="276"/>
      <c r="G144" s="276"/>
      <c r="H144" s="276"/>
      <c r="I144" s="276"/>
      <c r="J144" s="276"/>
      <c r="K144" s="276"/>
      <c r="L144" s="276"/>
      <c r="M144" s="276"/>
      <c r="N144" s="276"/>
      <c r="O144" s="276"/>
      <c r="P144" s="276"/>
      <c r="Q144" s="276"/>
      <c r="R144" s="276"/>
      <c r="S144" s="276"/>
    </row>
    <row r="145" spans="1:19" x14ac:dyDescent="0.2">
      <c r="A145" s="117" t="str">
        <f>IF('Création Personnage'!$B$1=Params!$A$3,Params!A239,"")</f>
        <v/>
      </c>
      <c r="B145" s="117" t="str">
        <f>IF('Création Personnage'!$B1=Params!$A$3,Params!B239,"")</f>
        <v/>
      </c>
      <c r="C145" s="268" t="str">
        <f>IF(A145="","",_xlfn.CONCAT(A145," : ",B145))</f>
        <v/>
      </c>
      <c r="D145" s="268"/>
      <c r="E145" s="268"/>
      <c r="F145" s="268"/>
      <c r="G145" s="268"/>
      <c r="H145" s="268"/>
      <c r="I145" s="268"/>
      <c r="J145" s="268"/>
      <c r="K145" s="268"/>
      <c r="L145" s="268"/>
      <c r="M145" s="268"/>
      <c r="N145" s="268"/>
      <c r="O145" s="268"/>
      <c r="P145" s="268"/>
      <c r="Q145" s="268"/>
      <c r="R145" s="268"/>
      <c r="S145" s="268"/>
    </row>
    <row r="146" spans="1:19" x14ac:dyDescent="0.2">
      <c r="A146" s="117" t="str">
        <f>IF('Création Personnage'!$B$1=Params!$A$2,Params!A212,"")</f>
        <v/>
      </c>
      <c r="B146" s="117" t="str">
        <f>IF('Création Personnage'!$B$1=Params!$A$2,Params!B212,"")</f>
        <v/>
      </c>
      <c r="C146" s="268" t="str">
        <f>IF(A146="","",_xlfn.CONCAT(A146," : ",B146))</f>
        <v/>
      </c>
      <c r="D146" s="268"/>
      <c r="E146" s="268"/>
      <c r="F146" s="268"/>
      <c r="G146" s="268"/>
      <c r="H146" s="268"/>
      <c r="I146" s="268"/>
      <c r="J146" s="268"/>
      <c r="K146" s="268"/>
      <c r="L146" s="268"/>
      <c r="M146" s="268"/>
      <c r="N146" s="268"/>
      <c r="O146" s="268"/>
      <c r="P146" s="268"/>
      <c r="Q146" s="268"/>
      <c r="R146" s="268"/>
      <c r="S146" s="268"/>
    </row>
    <row r="147" spans="1:19" x14ac:dyDescent="0.2">
      <c r="A147" s="19" t="str">
        <f>IF(ISBLANK('Création Personnage'!B38),"",'Création Personnage'!B38)</f>
        <v/>
      </c>
      <c r="B147" s="19" t="str">
        <f>IF(ISBLANK('Création Personnage'!B38),"",VLOOKUP(A147,Params!A$161:D$212,2,FALSE))</f>
        <v/>
      </c>
      <c r="C147" s="268" t="str">
        <f>IF(ISBLANK('Création Personnage'!B38),"",_xlfn.CONCAT(CHAR(10),A147," : ",B147))</f>
        <v/>
      </c>
      <c r="D147" s="268"/>
      <c r="E147" s="268"/>
      <c r="F147" s="268"/>
      <c r="G147" s="268"/>
      <c r="H147" s="268"/>
      <c r="I147" s="268"/>
      <c r="J147" s="268"/>
      <c r="K147" s="268"/>
      <c r="L147" s="268"/>
      <c r="M147" s="268"/>
      <c r="N147" s="268"/>
      <c r="O147" s="268"/>
      <c r="P147" s="268"/>
      <c r="Q147" s="268"/>
      <c r="R147" s="268"/>
      <c r="S147" s="268"/>
    </row>
    <row r="148" spans="1:19" x14ac:dyDescent="0.2">
      <c r="A148" s="19" t="str">
        <f>IF(ISBLANK('Création Personnage'!B39),"",'Création Personnage'!B39)</f>
        <v/>
      </c>
      <c r="B148" s="19" t="str">
        <f>IF(ISBLANK('Création Personnage'!B39),"",VLOOKUP(A148,Params!A$161:D$212,2,FALSE))</f>
        <v/>
      </c>
      <c r="C148" s="268" t="str">
        <f>IF(ISBLANK('Création Personnage'!B39),"",_xlfn.CONCAT(CHAR(10),A148," : ",B148))</f>
        <v/>
      </c>
      <c r="D148" s="268"/>
      <c r="E148" s="268"/>
      <c r="F148" s="268"/>
      <c r="G148" s="268"/>
      <c r="H148" s="268"/>
      <c r="I148" s="268"/>
      <c r="J148" s="268"/>
      <c r="K148" s="268"/>
      <c r="L148" s="268"/>
      <c r="M148" s="268"/>
      <c r="N148" s="268"/>
      <c r="O148" s="268"/>
      <c r="P148" s="268"/>
      <c r="Q148" s="268"/>
      <c r="R148" s="268"/>
      <c r="S148" s="268"/>
    </row>
    <row r="149" spans="1:19" x14ac:dyDescent="0.2">
      <c r="A149" s="19" t="str">
        <f>IF(ISBLANK('Création Personnage'!B40),"",'Création Personnage'!B40)</f>
        <v/>
      </c>
      <c r="B149" s="19" t="str">
        <f>IF(ISBLANK('Création Personnage'!B40),"",VLOOKUP(A149,Params!A$161:D$212,2,FALSE))</f>
        <v/>
      </c>
      <c r="C149" s="268" t="str">
        <f>IF(ISBLANK('Création Personnage'!B40),"",_xlfn.CONCAT(CHAR(10),A149," : ",B149))</f>
        <v/>
      </c>
      <c r="D149" s="268"/>
      <c r="E149" s="268"/>
      <c r="F149" s="268"/>
      <c r="G149" s="268"/>
      <c r="H149" s="268"/>
      <c r="I149" s="268"/>
      <c r="J149" s="268"/>
      <c r="K149" s="268"/>
      <c r="L149" s="268"/>
      <c r="M149" s="268"/>
      <c r="N149" s="268"/>
      <c r="O149" s="268"/>
      <c r="P149" s="268"/>
      <c r="Q149" s="268"/>
      <c r="R149" s="268"/>
      <c r="S149" s="268"/>
    </row>
    <row r="150" spans="1:19" x14ac:dyDescent="0.2">
      <c r="A150" s="19" t="str">
        <f>IF(ISBLANK('Création Personnage'!B41),"",'Création Personnage'!B41)</f>
        <v/>
      </c>
      <c r="B150" s="19" t="str">
        <f>IF(ISBLANK('Création Personnage'!B41),"",VLOOKUP(A150,Params!A$161:D$212,2,FALSE))</f>
        <v/>
      </c>
      <c r="C150" s="268" t="str">
        <f>IF(ISBLANK('Création Personnage'!B41),"",_xlfn.CONCAT(CHAR(10),A150," : ",B150))</f>
        <v/>
      </c>
      <c r="D150" s="268"/>
      <c r="E150" s="268"/>
      <c r="F150" s="268"/>
      <c r="G150" s="268"/>
      <c r="H150" s="268"/>
      <c r="I150" s="268"/>
      <c r="J150" s="268"/>
      <c r="K150" s="268"/>
      <c r="L150" s="268"/>
      <c r="M150" s="268"/>
      <c r="N150" s="268"/>
      <c r="O150" s="268"/>
      <c r="P150" s="268"/>
      <c r="Q150" s="268"/>
      <c r="R150" s="268"/>
      <c r="S150" s="268"/>
    </row>
    <row r="151" spans="1:19" x14ac:dyDescent="0.2">
      <c r="A151" s="19" t="str">
        <f>IF(ISBLANK('Création Personnage'!B42),"",'Création Personnage'!B42)</f>
        <v/>
      </c>
      <c r="B151" s="19" t="str">
        <f>IF(ISBLANK('Création Personnage'!B42),"",VLOOKUP(A151,Params!A$161:D$212,2,FALSE))</f>
        <v/>
      </c>
      <c r="C151" s="268" t="str">
        <f>IF(ISBLANK('Création Personnage'!B42),"",_xlfn.CONCAT(CHAR(10),A151," : ",B151))</f>
        <v/>
      </c>
      <c r="D151" s="268"/>
      <c r="E151" s="268"/>
      <c r="F151" s="268"/>
      <c r="G151" s="268"/>
      <c r="H151" s="268"/>
      <c r="I151" s="268"/>
      <c r="J151" s="268"/>
      <c r="K151" s="268"/>
      <c r="L151" s="268"/>
      <c r="M151" s="268"/>
      <c r="N151" s="268"/>
      <c r="O151" s="268"/>
      <c r="P151" s="268"/>
      <c r="Q151" s="268"/>
      <c r="R151" s="268"/>
      <c r="S151" s="268"/>
    </row>
    <row r="152" spans="1:19" x14ac:dyDescent="0.2">
      <c r="A152" s="19" t="str">
        <f>IF(ISBLANK('Création Personnage'!B43),"",'Création Personnage'!B43)</f>
        <v/>
      </c>
      <c r="B152" s="19" t="str">
        <f>IF(ISBLANK('Création Personnage'!B43),"",VLOOKUP(A152,Params!A$161:D$212,2,FALSE))</f>
        <v/>
      </c>
      <c r="C152" s="268" t="str">
        <f>IF(ISBLANK('Création Personnage'!B43),"",_xlfn.CONCAT(CHAR(10),A152," : ",B152))</f>
        <v/>
      </c>
      <c r="D152" s="268"/>
      <c r="E152" s="268"/>
      <c r="F152" s="268"/>
      <c r="G152" s="268"/>
      <c r="H152" s="268"/>
      <c r="I152" s="268"/>
      <c r="J152" s="268"/>
      <c r="K152" s="268"/>
      <c r="L152" s="268"/>
      <c r="M152" s="268"/>
      <c r="N152" s="268"/>
      <c r="O152" s="268"/>
      <c r="P152" s="268"/>
      <c r="Q152" s="268"/>
      <c r="R152" s="268"/>
      <c r="S152" s="268"/>
    </row>
    <row r="153" spans="1:19" x14ac:dyDescent="0.2">
      <c r="A153" s="19" t="str">
        <f>IF(ISBLANK('Création Personnage'!B44),"",'Création Personnage'!B44)</f>
        <v/>
      </c>
      <c r="B153" s="19" t="str">
        <f>IF(ISBLANK('Création Personnage'!B44),"",VLOOKUP(A153,Params!A$161:D$212,2,FALSE))</f>
        <v/>
      </c>
      <c r="C153" s="268" t="str">
        <f>IF(ISBLANK('Création Personnage'!B44),"",_xlfn.CONCAT(CHAR(10),A153," : ",B153))</f>
        <v/>
      </c>
      <c r="D153" s="268"/>
      <c r="E153" s="268"/>
      <c r="F153" s="268"/>
      <c r="G153" s="268"/>
      <c r="H153" s="268"/>
      <c r="I153" s="268"/>
      <c r="J153" s="268"/>
      <c r="K153" s="268"/>
      <c r="L153" s="268"/>
      <c r="M153" s="268"/>
      <c r="N153" s="268"/>
      <c r="O153" s="268"/>
      <c r="P153" s="268"/>
      <c r="Q153" s="268"/>
      <c r="R153" s="268"/>
      <c r="S153" s="268"/>
    </row>
    <row r="154" spans="1:19" x14ac:dyDescent="0.2">
      <c r="A154" s="19" t="str">
        <f>IF(ISBLANK('Création Personnage'!B45),"",'Création Personnage'!B45)</f>
        <v/>
      </c>
      <c r="B154" s="19" t="str">
        <f>IF(ISBLANK('Création Personnage'!B45),"",VLOOKUP(A154,Params!A$161:D$212,2,FALSE))</f>
        <v/>
      </c>
      <c r="C154" s="268" t="str">
        <f>IF(ISBLANK('Création Personnage'!B45),"",_xlfn.CONCAT(CHAR(10),A154," : ",B154))</f>
        <v/>
      </c>
      <c r="D154" s="268"/>
      <c r="E154" s="268"/>
      <c r="F154" s="268"/>
      <c r="G154" s="268"/>
      <c r="H154" s="268"/>
      <c r="I154" s="268"/>
      <c r="J154" s="268"/>
      <c r="K154" s="268"/>
      <c r="L154" s="268"/>
      <c r="M154" s="268"/>
      <c r="N154" s="268"/>
      <c r="O154" s="268"/>
      <c r="P154" s="268"/>
      <c r="Q154" s="268"/>
      <c r="R154" s="268"/>
      <c r="S154" s="268"/>
    </row>
    <row r="155" spans="1:19" x14ac:dyDescent="0.2">
      <c r="A155" s="19" t="str">
        <f>IF(ISBLANK('Création Personnage'!B46),"",'Création Personnage'!B46)</f>
        <v/>
      </c>
      <c r="B155" s="19" t="str">
        <f>IF(ISBLANK('Création Personnage'!B46),"",VLOOKUP(A155,Params!A$161:D$212,2,FALSE))</f>
        <v/>
      </c>
      <c r="C155" s="268" t="str">
        <f>IF(ISBLANK('Création Personnage'!B46),"",_xlfn.CONCAT(CHAR(10),A155," : ",B155))</f>
        <v/>
      </c>
      <c r="D155" s="268"/>
      <c r="E155" s="268"/>
      <c r="F155" s="268"/>
      <c r="G155" s="268"/>
      <c r="H155" s="268"/>
      <c r="I155" s="268"/>
      <c r="J155" s="268"/>
      <c r="K155" s="268"/>
      <c r="L155" s="268"/>
      <c r="M155" s="268"/>
      <c r="N155" s="268"/>
      <c r="O155" s="268"/>
      <c r="P155" s="268"/>
      <c r="Q155" s="268"/>
      <c r="R155" s="268"/>
      <c r="S155" s="268"/>
    </row>
    <row r="156" spans="1:19" x14ac:dyDescent="0.2">
      <c r="A156" s="19" t="str">
        <f>IF(ISBLANK('Création Personnage'!B47),"",'Création Personnage'!B47)</f>
        <v/>
      </c>
      <c r="B156" s="19" t="str">
        <f>IF(ISBLANK('Création Personnage'!B47),"",VLOOKUP(A156,Params!A$161:D$212,2,FALSE))</f>
        <v/>
      </c>
      <c r="C156" s="268" t="str">
        <f>IF(ISBLANK('Création Personnage'!B47),"",_xlfn.CONCAT(CHAR(10),A156," : ",B156))</f>
        <v/>
      </c>
      <c r="D156" s="268"/>
      <c r="E156" s="268"/>
      <c r="F156" s="268"/>
      <c r="G156" s="268"/>
      <c r="H156" s="268"/>
      <c r="I156" s="268"/>
      <c r="J156" s="268"/>
      <c r="K156" s="268"/>
      <c r="L156" s="268"/>
      <c r="M156" s="268"/>
      <c r="N156" s="268"/>
      <c r="O156" s="268"/>
      <c r="P156" s="268"/>
      <c r="Q156" s="268"/>
      <c r="R156" s="268"/>
      <c r="S156" s="268"/>
    </row>
    <row r="157" spans="1:19" x14ac:dyDescent="0.2">
      <c r="A157" s="19" t="str">
        <f>IF(ISBLANK('Création Personnage'!B48),"",'Création Personnage'!B48)</f>
        <v/>
      </c>
      <c r="B157" s="19" t="str">
        <f>IF(ISBLANK('Création Personnage'!B48),"",VLOOKUP(A157,Params!A$161:D$212,2,FALSE))</f>
        <v/>
      </c>
      <c r="C157" s="268" t="str">
        <f>IF(ISBLANK('Création Personnage'!B48),"",_xlfn.CONCAT(CHAR(10),A157," : ",B157))</f>
        <v/>
      </c>
      <c r="D157" s="268"/>
      <c r="E157" s="268"/>
      <c r="F157" s="268"/>
      <c r="G157" s="268"/>
      <c r="H157" s="268"/>
      <c r="I157" s="268"/>
      <c r="J157" s="268"/>
      <c r="K157" s="268"/>
      <c r="L157" s="268"/>
      <c r="M157" s="268"/>
      <c r="N157" s="268"/>
      <c r="O157" s="268"/>
      <c r="P157" s="268"/>
      <c r="Q157" s="268"/>
      <c r="R157" s="268"/>
      <c r="S157" s="268"/>
    </row>
    <row r="158" spans="1:19" x14ac:dyDescent="0.2">
      <c r="A158" s="19" t="str">
        <f>IF(ISBLANK('Création Personnage'!B51),"",'Création Personnage'!B51)</f>
        <v/>
      </c>
      <c r="B158" s="19" t="str">
        <f>IF(ISBLANK('Création Personnage'!B51),"",VLOOKUP(A158,Params!A$217:B$246,2,FALSE))</f>
        <v/>
      </c>
      <c r="C158" s="268" t="str">
        <f>IF(ISBLANK('Création Personnage'!B51),"",_xlfn.CONCAT(CHAR(10),A158," : ",B158))</f>
        <v/>
      </c>
      <c r="D158" s="268"/>
      <c r="E158" s="268"/>
      <c r="F158" s="268"/>
      <c r="G158" s="268"/>
      <c r="H158" s="268"/>
      <c r="I158" s="268"/>
      <c r="J158" s="268"/>
      <c r="K158" s="268"/>
      <c r="L158" s="268"/>
      <c r="M158" s="268"/>
      <c r="N158" s="268"/>
      <c r="O158" s="268"/>
      <c r="P158" s="268"/>
      <c r="Q158" s="268"/>
      <c r="R158" s="268"/>
      <c r="S158" s="268"/>
    </row>
    <row r="159" spans="1:19" x14ac:dyDescent="0.2">
      <c r="A159" s="19" t="str">
        <f>IF(ISBLANK('Création Personnage'!B52),"",'Création Personnage'!B52)</f>
        <v/>
      </c>
      <c r="B159" s="19" t="str">
        <f>IF(ISBLANK('Création Personnage'!B52),"",VLOOKUP(A159,Params!A$217:B$246,2,FALSE))</f>
        <v/>
      </c>
      <c r="C159" s="268" t="str">
        <f>IF(ISBLANK('Création Personnage'!B52),"",_xlfn.CONCAT(CHAR(10),A159," : ",B159))</f>
        <v/>
      </c>
      <c r="D159" s="268"/>
      <c r="E159" s="268"/>
      <c r="F159" s="268"/>
      <c r="G159" s="268"/>
      <c r="H159" s="268"/>
      <c r="I159" s="268"/>
      <c r="J159" s="268"/>
      <c r="K159" s="268"/>
      <c r="L159" s="268"/>
      <c r="M159" s="268"/>
      <c r="N159" s="268"/>
      <c r="O159" s="268"/>
      <c r="P159" s="268"/>
      <c r="Q159" s="268"/>
      <c r="R159" s="268"/>
      <c r="S159" s="268"/>
    </row>
    <row r="160" spans="1:19" x14ac:dyDescent="0.2">
      <c r="A160" s="19" t="str">
        <f>IF(ISBLANK('Création Personnage'!B53),"",'Création Personnage'!B53)</f>
        <v/>
      </c>
      <c r="B160" s="19" t="str">
        <f>IF(ISBLANK('Création Personnage'!B53),"",VLOOKUP(A160,Params!A$217:B$246,2,FALSE))</f>
        <v/>
      </c>
      <c r="C160" s="268" t="str">
        <f>IF(ISBLANK('Création Personnage'!B53),"",_xlfn.CONCAT(CHAR(10),A160," : ",B160))</f>
        <v/>
      </c>
      <c r="D160" s="268"/>
      <c r="E160" s="268"/>
      <c r="F160" s="268"/>
      <c r="G160" s="268"/>
      <c r="H160" s="268"/>
      <c r="I160" s="268"/>
      <c r="J160" s="268"/>
      <c r="K160" s="268"/>
      <c r="L160" s="268"/>
      <c r="M160" s="268"/>
      <c r="N160" s="268"/>
      <c r="O160" s="268"/>
      <c r="P160" s="268"/>
      <c r="Q160" s="268"/>
      <c r="R160" s="268"/>
      <c r="S160" s="268"/>
    </row>
    <row r="161" spans="1:19" x14ac:dyDescent="0.2">
      <c r="A161" s="19" t="str">
        <f>IF(ISBLANK('Création Personnage'!B54),"",'Création Personnage'!B54)</f>
        <v/>
      </c>
      <c r="B161" s="19" t="str">
        <f>IF(ISBLANK('Création Personnage'!B54),"",VLOOKUP(A161,Params!A$217:B$246,2,FALSE))</f>
        <v/>
      </c>
      <c r="C161" s="268" t="str">
        <f>IF(ISBLANK('Création Personnage'!B54),"",_xlfn.CONCAT(CHAR(10),A161," : ",B161))</f>
        <v/>
      </c>
      <c r="D161" s="268"/>
      <c r="E161" s="268"/>
      <c r="F161" s="268"/>
      <c r="G161" s="268"/>
      <c r="H161" s="268"/>
      <c r="I161" s="268"/>
      <c r="J161" s="268"/>
      <c r="K161" s="268"/>
      <c r="L161" s="268"/>
      <c r="M161" s="268"/>
      <c r="N161" s="268"/>
      <c r="O161" s="268"/>
      <c r="P161" s="268"/>
      <c r="Q161" s="268"/>
      <c r="R161" s="268"/>
      <c r="S161" s="268"/>
    </row>
    <row r="162" spans="1:19" x14ac:dyDescent="0.2">
      <c r="A162" s="19" t="str">
        <f>IF(ISBLANK('Création Personnage'!B55),"",'Création Personnage'!B55)</f>
        <v/>
      </c>
      <c r="B162" s="19" t="str">
        <f>IF(ISBLANK('Création Personnage'!B55),"",VLOOKUP(A162,Params!A$217:B$246,2,FALSE))</f>
        <v/>
      </c>
      <c r="C162" s="268" t="str">
        <f>IF(ISBLANK('Création Personnage'!B55),"",_xlfn.CONCAT(CHAR(10),A162," : ",B162))</f>
        <v/>
      </c>
      <c r="D162" s="268"/>
      <c r="E162" s="268"/>
      <c r="F162" s="268"/>
      <c r="G162" s="268"/>
      <c r="H162" s="268"/>
      <c r="I162" s="268"/>
      <c r="J162" s="268"/>
      <c r="K162" s="268"/>
      <c r="L162" s="268"/>
      <c r="M162" s="268"/>
      <c r="N162" s="268"/>
      <c r="O162" s="268"/>
      <c r="P162" s="268"/>
      <c r="Q162" s="268"/>
      <c r="R162" s="268"/>
      <c r="S162" s="268"/>
    </row>
    <row r="163" spans="1:19" x14ac:dyDescent="0.2">
      <c r="A163" s="19" t="str">
        <f>IF(ISBLANK('Création Personnage'!B56),"",'Création Personnage'!B56)</f>
        <v/>
      </c>
      <c r="B163" s="19" t="str">
        <f>IF(ISBLANK('Création Personnage'!B56),"",VLOOKUP(A163,Params!A$217:B$246,2,FALSE))</f>
        <v/>
      </c>
      <c r="C163" s="268" t="str">
        <f>IF(ISBLANK('Création Personnage'!B56),"",_xlfn.CONCAT(CHAR(10),A163," : ",B163))</f>
        <v/>
      </c>
      <c r="D163" s="268"/>
      <c r="E163" s="268"/>
      <c r="F163" s="268"/>
      <c r="G163" s="268"/>
      <c r="H163" s="268"/>
      <c r="I163" s="268"/>
      <c r="J163" s="268"/>
      <c r="K163" s="268"/>
      <c r="L163" s="268"/>
      <c r="M163" s="268"/>
      <c r="N163" s="268"/>
      <c r="O163" s="268"/>
      <c r="P163" s="268"/>
      <c r="Q163" s="268"/>
      <c r="R163" s="268"/>
      <c r="S163" s="268"/>
    </row>
    <row r="164" spans="1:19" x14ac:dyDescent="0.2">
      <c r="A164" s="19" t="str">
        <f>IF(ISBLANK('Création Personnage'!B57),"",'Création Personnage'!B57)</f>
        <v/>
      </c>
      <c r="B164" s="19" t="str">
        <f>IF(ISBLANK('Création Personnage'!B57),"",VLOOKUP(A164,Params!A$217:B$246,2,FALSE))</f>
        <v/>
      </c>
      <c r="C164" s="268" t="str">
        <f>IF(ISBLANK('Création Personnage'!B57),"",_xlfn.CONCAT(CHAR(10),A164," : ",B164))</f>
        <v/>
      </c>
      <c r="D164" s="268"/>
      <c r="E164" s="268"/>
      <c r="F164" s="268"/>
      <c r="G164" s="268"/>
      <c r="H164" s="268"/>
      <c r="I164" s="268"/>
      <c r="J164" s="268"/>
      <c r="K164" s="268"/>
      <c r="L164" s="268"/>
      <c r="M164" s="268"/>
      <c r="N164" s="268"/>
      <c r="O164" s="268"/>
      <c r="P164" s="268"/>
      <c r="Q164" s="268"/>
      <c r="R164" s="268"/>
      <c r="S164" s="268"/>
    </row>
    <row r="165" spans="1:19" x14ac:dyDescent="0.2">
      <c r="A165" s="19" t="str">
        <f>IF(ISBLANK('Création Personnage'!B58),"",'Création Personnage'!B58)</f>
        <v/>
      </c>
      <c r="B165" s="19" t="str">
        <f>IF(ISBLANK('Création Personnage'!B58),"",VLOOKUP(A165,Params!A$217:B$246,2,FALSE))</f>
        <v/>
      </c>
      <c r="C165" s="268" t="str">
        <f>IF(ISBLANK('Création Personnage'!B58),"",_xlfn.CONCAT(CHAR(10),A165," : ",B165))</f>
        <v/>
      </c>
      <c r="D165" s="268"/>
      <c r="E165" s="268"/>
      <c r="F165" s="268"/>
      <c r="G165" s="268"/>
      <c r="H165" s="268"/>
      <c r="I165" s="268"/>
      <c r="J165" s="268"/>
      <c r="K165" s="268"/>
      <c r="L165" s="268"/>
      <c r="M165" s="268"/>
      <c r="N165" s="268"/>
      <c r="O165" s="268"/>
      <c r="P165" s="268"/>
      <c r="Q165" s="268"/>
      <c r="R165" s="268"/>
      <c r="S165" s="268"/>
    </row>
    <row r="166" spans="1:19" x14ac:dyDescent="0.2">
      <c r="A166" s="19" t="str">
        <f>IF(ISBLANK('Création Personnage'!B59),"",'Création Personnage'!B59)</f>
        <v/>
      </c>
      <c r="B166" s="19" t="str">
        <f>IF(ISBLANK('Création Personnage'!B59),"",VLOOKUP(A166,Params!A$217:B$246,2,FALSE))</f>
        <v/>
      </c>
      <c r="C166" s="268" t="str">
        <f>IF(ISBLANK('Création Personnage'!B59),"",_xlfn.CONCAT(CHAR(10),A166," : ",B166))</f>
        <v/>
      </c>
      <c r="D166" s="268"/>
      <c r="E166" s="268"/>
      <c r="F166" s="268"/>
      <c r="G166" s="268"/>
      <c r="H166" s="268"/>
      <c r="I166" s="268"/>
      <c r="J166" s="268"/>
      <c r="K166" s="268"/>
      <c r="L166" s="268"/>
      <c r="M166" s="268"/>
      <c r="N166" s="268"/>
      <c r="O166" s="268"/>
      <c r="P166" s="268"/>
      <c r="Q166" s="268"/>
      <c r="R166" s="268"/>
      <c r="S166" s="268"/>
    </row>
    <row r="167" spans="1:19" x14ac:dyDescent="0.2">
      <c r="A167" s="19" t="str">
        <f>IF(ISBLANK('Création Personnage'!B60),"",'Création Personnage'!B60)</f>
        <v/>
      </c>
      <c r="B167" s="19" t="str">
        <f>IF(ISBLANK('Création Personnage'!B60),"",VLOOKUP(A167,Params!A$217:B$246,2,FALSE))</f>
        <v/>
      </c>
      <c r="C167" s="268" t="str">
        <f>IF(ISBLANK('Création Personnage'!B60),"",_xlfn.CONCAT(CHAR(10),A167," : ",B167))</f>
        <v/>
      </c>
      <c r="D167" s="268"/>
      <c r="E167" s="268"/>
      <c r="F167" s="268"/>
      <c r="G167" s="268"/>
      <c r="H167" s="268"/>
      <c r="I167" s="268"/>
      <c r="J167" s="268"/>
      <c r="K167" s="268"/>
      <c r="L167" s="268"/>
      <c r="M167" s="268"/>
      <c r="N167" s="268"/>
      <c r="O167" s="268"/>
      <c r="P167" s="268"/>
      <c r="Q167" s="268"/>
      <c r="R167" s="268"/>
      <c r="S167" s="268"/>
    </row>
    <row r="169" spans="1:19" x14ac:dyDescent="0.2">
      <c r="A169" s="267" t="s">
        <v>465</v>
      </c>
      <c r="B169" s="267"/>
      <c r="C169" s="267"/>
      <c r="D169" s="267"/>
      <c r="E169" s="267"/>
      <c r="F169" s="267"/>
      <c r="G169" s="267"/>
      <c r="H169" s="267"/>
      <c r="I169" s="267"/>
      <c r="J169" s="267"/>
      <c r="K169" s="267"/>
      <c r="L169" s="267"/>
      <c r="M169" s="267"/>
      <c r="N169" s="267"/>
      <c r="O169" s="267"/>
      <c r="P169" s="267"/>
      <c r="Q169" s="267"/>
      <c r="R169" s="267"/>
      <c r="S169" s="267"/>
    </row>
    <row r="170" spans="1:19" x14ac:dyDescent="0.2">
      <c r="A170" t="str">
        <f>IF(ISBLANK('Création Personnage'!E1),"",'Création Personnage'!E1)</f>
        <v/>
      </c>
      <c r="B170" t="str">
        <f>IF(ISBLANK('Création Personnage'!E1),"",VLOOKUP(A170,Params!A$19:F$48,6,FALSE))</f>
        <v/>
      </c>
      <c r="C170" s="267" t="str">
        <f>IF(ISBLANK('Création Personnage'!E1),"",_xlfn.CONCAT(A170," : ",B170))</f>
        <v/>
      </c>
      <c r="D170" s="267"/>
      <c r="E170" s="267"/>
      <c r="F170" s="267"/>
      <c r="G170" s="267"/>
      <c r="H170" s="267"/>
      <c r="I170" s="267"/>
      <c r="J170" s="267"/>
      <c r="K170" s="267"/>
      <c r="L170" s="267"/>
      <c r="M170" s="267"/>
      <c r="N170" s="267"/>
      <c r="O170" s="267"/>
      <c r="P170" s="267"/>
      <c r="Q170" s="267"/>
      <c r="R170" s="267"/>
      <c r="S170" s="267"/>
    </row>
    <row r="171" spans="1:19" x14ac:dyDescent="0.2">
      <c r="A171" t="str">
        <f>IF(ISBLANK('Création Personnage'!E2),"",'Création Personnage'!E2)</f>
        <v/>
      </c>
      <c r="B171" t="str">
        <f>IF(ISBLANK('Création Personnage'!E2),"",VLOOKUP(A171,Params!A$19:F$48,6,FALSE))</f>
        <v/>
      </c>
      <c r="C171" s="267" t="str">
        <f>IF(ISBLANK('Création Personnage'!E2),"",_xlfn.CONCAT(CHAR(10),A171," : ",B171))</f>
        <v/>
      </c>
      <c r="D171" s="267"/>
      <c r="E171" s="267"/>
      <c r="F171" s="267"/>
      <c r="G171" s="267"/>
      <c r="H171" s="267"/>
      <c r="I171" s="267"/>
      <c r="J171" s="267"/>
      <c r="K171" s="267"/>
      <c r="L171" s="267"/>
      <c r="M171" s="267"/>
      <c r="N171" s="267"/>
      <c r="O171" s="267"/>
      <c r="P171" s="267"/>
      <c r="Q171" s="267"/>
      <c r="R171" s="267"/>
      <c r="S171" s="267"/>
    </row>
    <row r="172" spans="1:19" x14ac:dyDescent="0.2">
      <c r="A172" t="str">
        <f>IF(ISBLANK('Création Personnage'!E3),"",'Création Personnage'!E3)</f>
        <v/>
      </c>
      <c r="B172" t="str">
        <f>IF(ISBLANK('Création Personnage'!E3),"",VLOOKUP(A172,Params!A$19:F$48,6,FALSE))</f>
        <v/>
      </c>
      <c r="C172" s="267" t="str">
        <f>IF(ISBLANK('Création Personnage'!E3),"",_xlfn.CONCAT(CHAR(10),A172," : ",B172))</f>
        <v/>
      </c>
      <c r="D172" s="267"/>
      <c r="E172" s="267"/>
      <c r="F172" s="267"/>
      <c r="G172" s="267"/>
      <c r="H172" s="267"/>
      <c r="I172" s="267"/>
      <c r="J172" s="267"/>
      <c r="K172" s="267"/>
      <c r="L172" s="267"/>
      <c r="M172" s="267"/>
      <c r="N172" s="267"/>
      <c r="O172" s="267"/>
      <c r="P172" s="267"/>
      <c r="Q172" s="267"/>
      <c r="R172" s="267"/>
      <c r="S172" s="267"/>
    </row>
    <row r="173" spans="1:19" x14ac:dyDescent="0.2">
      <c r="A173" t="str">
        <f>IF(ISBLANK('Création Personnage'!E4),"",'Création Personnage'!E4)</f>
        <v/>
      </c>
      <c r="B173" t="str">
        <f>IF(ISBLANK('Création Personnage'!E4),"",VLOOKUP(A173,Params!A$19:F$48,6,FALSE))</f>
        <v/>
      </c>
      <c r="C173" s="267" t="str">
        <f>IF(ISBLANK('Création Personnage'!E4),"",_xlfn.CONCAT(CHAR(10),A173," : ",B173))</f>
        <v/>
      </c>
      <c r="D173" s="267"/>
      <c r="E173" s="267"/>
      <c r="F173" s="267"/>
      <c r="G173" s="267"/>
      <c r="H173" s="267"/>
      <c r="I173" s="267"/>
      <c r="J173" s="267"/>
      <c r="K173" s="267"/>
      <c r="L173" s="267"/>
      <c r="M173" s="267"/>
      <c r="N173" s="267"/>
      <c r="O173" s="267"/>
      <c r="P173" s="267"/>
      <c r="Q173" s="267"/>
      <c r="R173" s="267"/>
      <c r="S173" s="267"/>
    </row>
    <row r="174" spans="1:19" x14ac:dyDescent="0.2">
      <c r="A174" t="str">
        <f>IF(ISBLANK('Création Personnage'!E5),"",'Création Personnage'!E5)</f>
        <v/>
      </c>
      <c r="B174" t="str">
        <f>IF(ISBLANK('Création Personnage'!E5),"",VLOOKUP(A174,Params!A$19:F$48,6,FALSE))</f>
        <v/>
      </c>
      <c r="C174" s="267" t="str">
        <f>IF(ISBLANK('Création Personnage'!E5),"",_xlfn.CONCAT(CHAR(10),A174," : ",B174))</f>
        <v/>
      </c>
      <c r="D174" s="267"/>
      <c r="E174" s="267"/>
      <c r="F174" s="267"/>
      <c r="G174" s="267"/>
      <c r="H174" s="267"/>
      <c r="I174" s="267"/>
      <c r="J174" s="267"/>
      <c r="K174" s="267"/>
      <c r="L174" s="267"/>
      <c r="M174" s="267"/>
      <c r="N174" s="267"/>
      <c r="O174" s="267"/>
      <c r="P174" s="267"/>
      <c r="Q174" s="267"/>
      <c r="R174" s="267"/>
      <c r="S174" s="267"/>
    </row>
  </sheetData>
  <mergeCells count="113">
    <mergeCell ref="C145:S145"/>
    <mergeCell ref="C146:S146"/>
    <mergeCell ref="A53:A62"/>
    <mergeCell ref="M1:N1"/>
    <mergeCell ref="A3:A8"/>
    <mergeCell ref="A9:A20"/>
    <mergeCell ref="C33:D33"/>
    <mergeCell ref="E33:F33"/>
    <mergeCell ref="G33:H33"/>
    <mergeCell ref="A23:A25"/>
    <mergeCell ref="C1:D1"/>
    <mergeCell ref="E1:F1"/>
    <mergeCell ref="G1:H1"/>
    <mergeCell ref="I1:J1"/>
    <mergeCell ref="K1:L1"/>
    <mergeCell ref="A144:S144"/>
    <mergeCell ref="A122:A125"/>
    <mergeCell ref="A126:A129"/>
    <mergeCell ref="A130:A135"/>
    <mergeCell ref="A90:A99"/>
    <mergeCell ref="A100:A109"/>
    <mergeCell ref="AO33:AP33"/>
    <mergeCell ref="BK33:BL33"/>
    <mergeCell ref="BM33:BN33"/>
    <mergeCell ref="BO33:BP33"/>
    <mergeCell ref="BS33:BT33"/>
    <mergeCell ref="BU33:BV33"/>
    <mergeCell ref="AM32:BB32"/>
    <mergeCell ref="AY33:AZ33"/>
    <mergeCell ref="BA33:BB33"/>
    <mergeCell ref="AM33:AN33"/>
    <mergeCell ref="BQ33:BR33"/>
    <mergeCell ref="AQ33:AR33"/>
    <mergeCell ref="AS33:AT33"/>
    <mergeCell ref="AU33:AV33"/>
    <mergeCell ref="AW33:AX33"/>
    <mergeCell ref="BC33:BD33"/>
    <mergeCell ref="BG33:BH33"/>
    <mergeCell ref="BI33:BJ33"/>
    <mergeCell ref="CO33:CP33"/>
    <mergeCell ref="BW33:BX33"/>
    <mergeCell ref="BY33:BZ33"/>
    <mergeCell ref="CA33:CB33"/>
    <mergeCell ref="CC32:CT32"/>
    <mergeCell ref="CQ33:CR33"/>
    <mergeCell ref="CS33:CT33"/>
    <mergeCell ref="CC33:CD33"/>
    <mergeCell ref="CE33:CF33"/>
    <mergeCell ref="CG33:CH33"/>
    <mergeCell ref="CI33:CJ33"/>
    <mergeCell ref="CK33:CL33"/>
    <mergeCell ref="CM33:CN33"/>
    <mergeCell ref="BC32:CB32"/>
    <mergeCell ref="DC33:DD33"/>
    <mergeCell ref="DE33:DF33"/>
    <mergeCell ref="DG33:DH33"/>
    <mergeCell ref="DI33:DJ33"/>
    <mergeCell ref="CU32:DJ32"/>
    <mergeCell ref="CY33:CZ33"/>
    <mergeCell ref="DA33:DB33"/>
    <mergeCell ref="CU33:CV33"/>
    <mergeCell ref="CW33:CX33"/>
    <mergeCell ref="U33:V33"/>
    <mergeCell ref="I33:J33"/>
    <mergeCell ref="K33:L33"/>
    <mergeCell ref="M33:N33"/>
    <mergeCell ref="A120:A121"/>
    <mergeCell ref="W32:AL32"/>
    <mergeCell ref="A35:A46"/>
    <mergeCell ref="A47:A52"/>
    <mergeCell ref="A63:A71"/>
    <mergeCell ref="C32:V32"/>
    <mergeCell ref="W33:X33"/>
    <mergeCell ref="Y33:Z33"/>
    <mergeCell ref="AA33:AB33"/>
    <mergeCell ref="AC33:AD33"/>
    <mergeCell ref="AE33:AF33"/>
    <mergeCell ref="AG33:AH33"/>
    <mergeCell ref="AI33:AJ33"/>
    <mergeCell ref="AK33:AL33"/>
    <mergeCell ref="O33:P33"/>
    <mergeCell ref="Q33:R33"/>
    <mergeCell ref="S33:T33"/>
    <mergeCell ref="A72:A79"/>
    <mergeCell ref="A110:A119"/>
    <mergeCell ref="A80:A89"/>
    <mergeCell ref="C158:S158"/>
    <mergeCell ref="C159:S159"/>
    <mergeCell ref="C160:S160"/>
    <mergeCell ref="C161:S161"/>
    <mergeCell ref="C162:S162"/>
    <mergeCell ref="C147:S147"/>
    <mergeCell ref="C148:S148"/>
    <mergeCell ref="C149:S149"/>
    <mergeCell ref="C150:S150"/>
    <mergeCell ref="C151:S151"/>
    <mergeCell ref="C152:S152"/>
    <mergeCell ref="C153:S153"/>
    <mergeCell ref="C154:S154"/>
    <mergeCell ref="C155:S155"/>
    <mergeCell ref="C156:S156"/>
    <mergeCell ref="C157:S157"/>
    <mergeCell ref="C174:S174"/>
    <mergeCell ref="A169:S169"/>
    <mergeCell ref="C170:S170"/>
    <mergeCell ref="C171:S171"/>
    <mergeCell ref="C172:S172"/>
    <mergeCell ref="C173:S173"/>
    <mergeCell ref="C163:S163"/>
    <mergeCell ref="C164:S164"/>
    <mergeCell ref="C165:S165"/>
    <mergeCell ref="C166:S166"/>
    <mergeCell ref="C167:S167"/>
  </mergeCells>
  <phoneticPr fontId="2" type="noConversion"/>
  <dataValidations disablePrompts="1" count="1">
    <dataValidation type="list" allowBlank="1" showInputMessage="1" showErrorMessage="1" sqref="I1 E1 M1 G1 K1 C1" xr:uid="{C2C8BB9A-C13C-3B43-AFE8-ABAEEF06AEAC}">
      <formula1>lst_caractéristiques</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46</vt:i4>
      </vt:variant>
    </vt:vector>
  </HeadingPairs>
  <TitlesOfParts>
    <vt:vector size="52" baseType="lpstr">
      <vt:lpstr>Personnage Recto</vt:lpstr>
      <vt:lpstr>Personnage Verso</vt:lpstr>
      <vt:lpstr>Création Personnage</vt:lpstr>
      <vt:lpstr>Expérience et ajustements</vt:lpstr>
      <vt:lpstr>Params</vt:lpstr>
      <vt:lpstr>Calculs bonus malus</vt:lpstr>
      <vt:lpstr>Espionnage</vt:lpstr>
      <vt:lpstr>lst_0</vt:lpstr>
      <vt:lpstr>lst_1</vt:lpstr>
      <vt:lpstr>lst_10</vt:lpstr>
      <vt:lpstr>lst_100</vt:lpstr>
      <vt:lpstr>lst_11</vt:lpstr>
      <vt:lpstr>lst_12</vt:lpstr>
      <vt:lpstr>lst_13</vt:lpstr>
      <vt:lpstr>lst_14</vt:lpstr>
      <vt:lpstr>lst_2</vt:lpstr>
      <vt:lpstr>lst_3</vt:lpstr>
      <vt:lpstr>lst_30</vt:lpstr>
      <vt:lpstr>lst_4</vt:lpstr>
      <vt:lpstr>lst_5</vt:lpstr>
      <vt:lpstr>lst_6</vt:lpstr>
      <vt:lpstr>lst_7</vt:lpstr>
      <vt:lpstr>lst_8</vt:lpstr>
      <vt:lpstr>lst_9</vt:lpstr>
      <vt:lpstr>lst_archetype</vt:lpstr>
      <vt:lpstr>lst_armes</vt:lpstr>
      <vt:lpstr>lst_armures</vt:lpstr>
      <vt:lpstr>lst_avantages</vt:lpstr>
      <vt:lpstr>lst_barrens</vt:lpstr>
      <vt:lpstr>lst_caractéristiques</vt:lpstr>
      <vt:lpstr>lst_compétence</vt:lpstr>
      <vt:lpstr>lst_defaut</vt:lpstr>
      <vt:lpstr>lst_empire</vt:lpstr>
      <vt:lpstr>lst_havanna</vt:lpstr>
      <vt:lpstr>lst_libre</vt:lpstr>
      <vt:lpstr>lst_maintient</vt:lpstr>
      <vt:lpstr>lst_motivation</vt:lpstr>
      <vt:lpstr>lst_mutation</vt:lpstr>
      <vt:lpstr>lst_ocg</vt:lpstr>
      <vt:lpstr>lst_origine</vt:lpstr>
      <vt:lpstr>lst_porte</vt:lpstr>
      <vt:lpstr>lst_race</vt:lpstr>
      <vt:lpstr>lst_sol</vt:lpstr>
      <vt:lpstr>lst_type_activation</vt:lpstr>
      <vt:lpstr>lst_type_mutation</vt:lpstr>
      <vt:lpstr>Négociation</vt:lpstr>
      <vt:lpstr>Science</vt:lpstr>
      <vt:lpstr>Survie</vt:lpstr>
      <vt:lpstr>Technique</vt:lpstr>
      <vt:lpstr>Trempe</vt:lpstr>
      <vt:lpstr>'Personnage Recto'!Zone_d_impression</vt:lpstr>
      <vt:lpstr>'Personnage Verso'!Zone_d_impression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Pont Jean-Gérard</cp:lastModifiedBy>
  <dcterms:created xsi:type="dcterms:W3CDTF">2022-07-25T08:49:14Z</dcterms:created>
  <dcterms:modified xsi:type="dcterms:W3CDTF">2022-08-14T09:14:01Z</dcterms:modified>
</cp:coreProperties>
</file>