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ctrlProps/ctrlProp1.xml" ContentType="application/vnd.ms-excel.controlproperties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trlProps/ctrlProp2.xml" ContentType="application/vnd.ms-excel.controlproperties+xml"/>
  <Override PartName="/xl/ctrlProps/ctrlProp3.xml" ContentType="application/vnd.ms-excel.controlproperties+xml"/>
  <Override PartName="/xl/ctrlProps/ctrlProp4.xml" ContentType="application/vnd.ms-excel.controlproperties+xml"/>
  <Override PartName="/xl/ctrlProps/ctrlProp5.xml" ContentType="application/vnd.ms-excel.controlproperties+xml"/>
  <Override PartName="/xl/ctrlProps/ctrlProp6.xml" ContentType="application/vnd.ms-excel.controlproperties+xml"/>
  <Override PartName="/xl/ctrlProps/ctrlProp7.xml" ContentType="application/vnd.ms-excel.controlproperties+xml"/>
  <Override PartName="/xl/ctrlProps/ctrlProp8.xml" ContentType="application/vnd.ms-excel.controlproperties+xml"/>
  <Override PartName="/xl/ctrlProps/ctrlProp9.xml" ContentType="application/vnd.ms-excel.controlproperties+xml"/>
  <Override PartName="/xl/ctrlProps/ctrlProp10.xml" ContentType="application/vnd.ms-excel.controlproperties+xml"/>
  <Override PartName="/xl/ctrlProps/ctrlProp11.xml" ContentType="application/vnd.ms-excel.controlproperties+xml"/>
  <Override PartName="/xl/ctrlProps/ctrlProp12.xml" ContentType="application/vnd.ms-excel.controlproperties+xml"/>
  <Override PartName="/xl/ctrlProps/ctrlProp13.xml" ContentType="application/vnd.ms-excel.controlproperties+xml"/>
  <Override PartName="/xl/ctrlProps/ctrlProp14.xml" ContentType="application/vnd.ms-excel.controlproperties+xml"/>
  <Override PartName="/xl/ctrlProps/ctrlProp15.xml" ContentType="application/vnd.ms-excel.controlproperties+xml"/>
  <Override PartName="/xl/ctrlProps/ctrlProp16.xml" ContentType="application/vnd.ms-excel.controlproperties+xml"/>
  <Override PartName="/xl/ctrlProps/ctrlProp17.xml" ContentType="application/vnd.ms-excel.controlproperties+xml"/>
  <Override PartName="/xl/ctrlProps/ctrlProp18.xml" ContentType="application/vnd.ms-excel.controlproperties+xml"/>
  <Override PartName="/xl/ctrlProps/ctrlProp19.xml" ContentType="application/vnd.ms-excel.controlproperties+xml"/>
  <Override PartName="/xl/ctrlProps/ctrlProp20.xml" ContentType="application/vnd.ms-excel.controlproperties+xml"/>
  <Override PartName="/xl/ctrlProps/ctrlProp21.xml" ContentType="application/vnd.ms-excel.controlproperties+xml"/>
  <Override PartName="/xl/ctrlProps/ctrlProp22.xml" ContentType="application/vnd.ms-excel.controlproperties+xml"/>
  <Override PartName="/xl/ctrlProps/ctrlProp23.xml" ContentType="application/vnd.ms-excel.controlproperties+xml"/>
  <Override PartName="/xl/ctrlProps/ctrlProp24.xml" ContentType="application/vnd.ms-excel.controlproperties+xml"/>
  <Override PartName="/xl/ctrlProps/ctrlProp25.xml" ContentType="application/vnd.ms-excel.controlproperties+xml"/>
  <Override PartName="/xl/ctrlProps/ctrlProp26.xml" ContentType="application/vnd.ms-excel.controlproperties+xml"/>
  <Override PartName="/xl/ctrlProps/ctrlProp27.xml" ContentType="application/vnd.ms-excel.controlproperties+xml"/>
  <Override PartName="/xl/ctrlProps/ctrlProp28.xml" ContentType="application/vnd.ms-excel.controlproperties+xml"/>
  <Override PartName="/xl/ctrlProps/ctrlProp29.xml" ContentType="application/vnd.ms-excel.controlproperties+xml"/>
  <Override PartName="/xl/ctrlProps/ctrlProp30.xml" ContentType="application/vnd.ms-excel.controlproperties+xml"/>
  <Override PartName="/xl/ctrlProps/ctrlProp31.xml" ContentType="application/vnd.ms-excel.controlproperties+xml"/>
  <Override PartName="/xl/ctrlProps/ctrlProp32.xml" ContentType="application/vnd.ms-excel.controlproperties+xml"/>
  <Override PartName="/xl/ctrlProps/ctrlProp33.xml" ContentType="application/vnd.ms-excel.controlproperties+xml"/>
  <Override PartName="/xl/ctrlProps/ctrlProp34.xml" ContentType="application/vnd.ms-excel.controlproperties+xml"/>
  <Override PartName="/xl/ctrlProps/ctrlProp35.xml" ContentType="application/vnd.ms-excel.controlproperties+xml"/>
  <Override PartName="/xl/ctrlProps/ctrlProp36.xml" ContentType="application/vnd.ms-excel.controlproperties+xml"/>
  <Override PartName="/xl/ctrlProps/ctrlProp37.xml" ContentType="application/vnd.ms-excel.controlproperties+xml"/>
  <Override PartName="/xl/ctrlProps/ctrlProp38.xml" ContentType="application/vnd.ms-excel.controlproperties+xml"/>
  <Override PartName="/xl/ctrlProps/ctrlProp39.xml" ContentType="application/vnd.ms-excel.controlproperties+xml"/>
  <Override PartName="/xl/ctrlProps/ctrlProp40.xml" ContentType="application/vnd.ms-excel.controlproperties+xml"/>
  <Override PartName="/xl/ctrlProps/ctrlProp41.xml" ContentType="application/vnd.ms-excel.controlproperties+xml"/>
  <Override PartName="/xl/ctrlProps/ctrlProp42.xml" ContentType="application/vnd.ms-excel.controlproperties+xml"/>
  <Override PartName="/xl/ctrlProps/ctrlProp43.xml" ContentType="application/vnd.ms-excel.controlproperties+xml"/>
  <Override PartName="/xl/ctrlProps/ctrlProp44.xml" ContentType="application/vnd.ms-excel.controlproperties+xml"/>
  <Override PartName="/xl/ctrlProps/ctrlProp45.xml" ContentType="application/vnd.ms-excel.controlproperties+xml"/>
  <Override PartName="/xl/ctrlProps/ctrlProp46.xml" ContentType="application/vnd.ms-excel.controlproperties+xml"/>
  <Override PartName="/xl/ctrlProps/ctrlProp47.xml" ContentType="application/vnd.ms-excel.controlproperties+xml"/>
  <Override PartName="/xl/ctrlProps/ctrlProp48.xml" ContentType="application/vnd.ms-excel.controlproperties+xml"/>
  <Override PartName="/xl/ctrlProps/ctrlProp49.xml" ContentType="application/vnd.ms-excel.controlproperties+xml"/>
  <Override PartName="/xl/ctrlProps/ctrlProp50.xml" ContentType="application/vnd.ms-excel.controlproperties+xml"/>
  <Override PartName="/xl/ctrlProps/ctrlProp51.xml" ContentType="application/vnd.ms-excel.controlproperties+xml"/>
  <Override PartName="/xl/ctrlProps/ctrlProp52.xml" ContentType="application/vnd.ms-excel.controlproperties+xml"/>
  <Override PartName="/xl/ctrlProps/ctrlProp53.xml" ContentType="application/vnd.ms-excel.controlproperties+xml"/>
  <Override PartName="/xl/ctrlProps/ctrlProp54.xml" ContentType="application/vnd.ms-excel.controlproperties+xml"/>
  <Override PartName="/xl/ctrlProps/ctrlProp55.xml" ContentType="application/vnd.ms-excel.controlproperties+xml"/>
  <Override PartName="/xl/ctrlProps/ctrlProp56.xml" ContentType="application/vnd.ms-excel.controlproperties+xml"/>
  <Override PartName="/xl/ctrlProps/ctrlProp57.xml" ContentType="application/vnd.ms-excel.controlproperties+xml"/>
  <Override PartName="/xl/ctrlProps/ctrlProp58.xml" ContentType="application/vnd.ms-excel.controlproperties+xml"/>
  <Override PartName="/xl/ctrlProps/ctrlProp59.xml" ContentType="application/vnd.ms-excel.controlproperties+xml"/>
  <Override PartName="/xl/ctrlProps/ctrlProp60.xml" ContentType="application/vnd.ms-excel.controlproperties+xml"/>
  <Override PartName="/xl/ctrlProps/ctrlProp61.xml" ContentType="application/vnd.ms-excel.controlproperties+xml"/>
  <Override PartName="/xl/ctrlProps/ctrlProp62.xml" ContentType="application/vnd.ms-excel.controlproperties+xml"/>
  <Override PartName="/xl/ctrlProps/ctrlProp63.xml" ContentType="application/vnd.ms-excel.controlproperties+xml"/>
  <Override PartName="/xl/ctrlProps/ctrlProp64.xml" ContentType="application/vnd.ms-excel.controlproperties+xml"/>
  <Override PartName="/xl/ctrlProps/ctrlProp65.xml" ContentType="application/vnd.ms-excel.controlproperties+xml"/>
  <Override PartName="/xl/ctrlProps/ctrlProp66.xml" ContentType="application/vnd.ms-excel.controlproperties+xml"/>
  <Override PartName="/xl/ctrlProps/ctrlProp67.xml" ContentType="application/vnd.ms-excel.controlproperties+xml"/>
  <Override PartName="/xl/ctrlProps/ctrlProp68.xml" ContentType="application/vnd.ms-excel.controlproperties+xml"/>
  <Override PartName="/xl/ctrlProps/ctrlProp69.xml" ContentType="application/vnd.ms-excel.controlproperties+xml"/>
  <Override PartName="/xl/ctrlProps/ctrlProp70.xml" ContentType="application/vnd.ms-excel.controlproperties+xml"/>
  <Override PartName="/xl/ctrlProps/ctrlProp71.xml" ContentType="application/vnd.ms-excel.controlproperties+xml"/>
  <Override PartName="/xl/ctrlProps/ctrlProp72.xml" ContentType="application/vnd.ms-excel.controlproperties+xml"/>
  <Override PartName="/xl/ctrlProps/ctrlProp73.xml" ContentType="application/vnd.ms-excel.controlproperties+xml"/>
  <Override PartName="/xl/ctrlProps/ctrlProp74.xml" ContentType="application/vnd.ms-excel.controlproperties+xml"/>
  <Override PartName="/xl/ctrlProps/ctrlProp75.xml" ContentType="application/vnd.ms-excel.controlproperties+xml"/>
  <Override PartName="/xl/ctrlProps/ctrlProp76.xml" ContentType="application/vnd.ms-excel.controlproperties+xml"/>
  <Override PartName="/xl/ctrlProps/ctrlProp77.xml" ContentType="application/vnd.ms-excel.controlproperties+xml"/>
  <Override PartName="/xl/ctrlProps/ctrlProp78.xml" ContentType="application/vnd.ms-excel.controlproperties+xml"/>
  <Override PartName="/xl/ctrlProps/ctrlProp79.xml" ContentType="application/vnd.ms-excel.controlproperties+xml"/>
  <Override PartName="/xl/ctrlProps/ctrlProp80.xml" ContentType="application/vnd.ms-excel.controlproperties+xml"/>
  <Override PartName="/xl/comments2.xml" ContentType="application/vnd.openxmlformats-officedocument.spreadsheetml.comments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charts/chart3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harts/chart4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calcChain.xml" ContentType="application/vnd.openxmlformats-officedocument.spreadsheetml.calcChain+xml"/>
  <Override PartName="/xl/activeX/activeX1.xml" ContentType="application/vnd.ms-office.activeX+xml"/>
  <Override PartName="/xl/activeX/activeX1.bin" ContentType="application/vnd.ms-office.activeX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019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H44789\Documents\Damien Perso\Knight\"/>
    </mc:Choice>
  </mc:AlternateContent>
  <xr:revisionPtr revIDLastSave="0" documentId="8_{56A1AC31-B07C-477C-98BC-2091281B68F0}" xr6:coauthVersionLast="47" xr6:coauthVersionMax="47" xr10:uidLastSave="{00000000-0000-0000-0000-000000000000}"/>
  <bookViews>
    <workbookView xWindow="23929" yWindow="-4207" windowWidth="24267" windowHeight="14525" xr2:uid="{00000000-000D-0000-FFFF-FFFF00000000}"/>
  </bookViews>
  <sheets>
    <sheet name="Mode d'emploi" sheetId="7" r:id="rId1"/>
    <sheet name="Carac" sheetId="4" r:id="rId2"/>
    <sheet name="Feuille de perso" sheetId="3" r:id="rId3"/>
    <sheet name="Liste" sheetId="2" state="hidden" r:id="rId4"/>
    <sheet name="Armes" sheetId="5" state="hidden" r:id="rId5"/>
    <sheet name="Améliorations" sheetId="6" state="hidden" r:id="rId6"/>
  </sheets>
  <definedNames>
    <definedName name="Arme_1">_xlfn.XLOOKUP('Feuille de perso'!$C$55,Liste!$17:$17,Liste!$18:$18)</definedName>
    <definedName name="Arme_2">_xlfn.XLOOKUP('Feuille de perso'!$I$55:$N$55,Liste!$17:$17,Liste!$18:$18)</definedName>
    <definedName name="Arme_3">_xlfn.XLOOKUP('Feuille de perso'!$O$55:$T$55,Liste!$17:$17,Liste!$18:$18)</definedName>
    <definedName name="Arme_4">_xlfn.XLOOKUP('Feuille de perso'!$U$55:$Z$55,Liste!$17:$17,Liste!$18:$18)</definedName>
    <definedName name="Arme_5">_xlfn.XLOOKUP('Feuille de perso'!$AA$55:$AF$55,Liste!$17:$17,Liste!$18:$18)</definedName>
    <definedName name="Armure">_xlfn.XLOOKUP(Carac!$B$9,Liste!$B$3:$R$3,Liste!$B$2:$R$2)</definedName>
    <definedName name="Barbarian">Liste!$B$2</definedName>
    <definedName name="Bard">Liste!$C$2</definedName>
    <definedName name="Blason">_xlfn.XLOOKUP(Carac!$B$10,Liste!$B$13:$N$13,Liste!$B$14:$N$14)</definedName>
    <definedName name="Module_1">_xlfn.XLOOKUP('Feuille de perso'!$AL$55:$AQ$56,Liste!$19:$19,Liste!$20:$20)</definedName>
    <definedName name="Module_10">_xlfn.XLOOKUP('Feuille de perso'!$BJ$92:$BO$93,Liste!$19:$19,Liste!$20:$20)</definedName>
    <definedName name="Module_2">_xlfn.XLOOKUP('Feuille de perso'!$AR$55:$AW$56,Liste!$19:$19,Liste!$20:$20)</definedName>
    <definedName name="Module_3">_xlfn.XLOOKUP('Feuille de perso'!$AX$55:$BC$56,Liste!$19:$19,Liste!$20:$20)</definedName>
    <definedName name="Module_4">_xlfn.XLOOKUP('Feuille de perso'!$BD$55:$BI$56,Liste!$19:$19,Liste!$20:$20)</definedName>
    <definedName name="Module_5">_xlfn.XLOOKUP('Feuille de perso'!$BJ$55:$BO$56,Liste!$19:$19,Liste!$20:$20)</definedName>
    <definedName name="Module_6">_xlfn.XLOOKUP('Feuille de perso'!$AL$92:$AQ$93,Liste!$19:$19,Liste!$20:$20)</definedName>
    <definedName name="Module_7">_xlfn.XLOOKUP('Feuille de perso'!$AR$92:$AW$93,Liste!$19:$19,Liste!$20:$20)</definedName>
    <definedName name="Module_8">_xlfn.XLOOKUP('Feuille de perso'!$AX$92:$BC$93,Liste!$19:$19,Liste!$20:$20)</definedName>
    <definedName name="Module_9">_xlfn.XLOOKUP('Feuille de perso'!$BD$92:$BI$93,Liste!$19:$19,Liste!$20:$20)</definedName>
    <definedName name="Necromancer">Liste!$F$2</definedName>
    <definedName name="Paladin">Liste!$G$2</definedName>
    <definedName name="Priest">Liste!$H$2</definedName>
    <definedName name="Psion">Liste!$I$2</definedName>
    <definedName name="Ranger">Liste!$J$2</definedName>
    <definedName name="Rogue">Liste!$K$2</definedName>
    <definedName name="Section">_xlfn.XLOOKUP(Carac!$B$11,Liste!$B$15:$L$15,Liste!$B$16:$L$16)</definedName>
    <definedName name="Shaman">Liste!$L$2</definedName>
    <definedName name="Sorcerer">Liste!$M$2</definedName>
    <definedName name="Warlock">Liste!$N$2</definedName>
    <definedName name="Warmaster">Liste!$O$2</definedName>
    <definedName name="Warrior">Liste!$P$2</definedName>
    <definedName name="Wizard">Liste!$Q$2</definedName>
  </definedNames>
  <calcPr calcId="191028"/>
  <extLst>
    <ext xmlns:x14="http://schemas.microsoft.com/office/spreadsheetml/2009/9/main" uri="{79F54976-1DA5-4618-B147-4CDE4B953A38}">
      <x14:workbookPr defaultImageDpi="32767"/>
    </ex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B16" i="4" l="1"/>
  <c r="F23" i="4"/>
  <c r="I51" i="4"/>
  <c r="H51" i="4"/>
  <c r="G51" i="4"/>
  <c r="F51" i="4"/>
  <c r="E51" i="4"/>
  <c r="I49" i="4"/>
  <c r="H49" i="4"/>
  <c r="G49" i="4"/>
  <c r="F49" i="4"/>
  <c r="E49" i="4"/>
  <c r="I47" i="4"/>
  <c r="H47" i="4"/>
  <c r="G47" i="4"/>
  <c r="F47" i="4"/>
  <c r="E47" i="4"/>
  <c r="I45" i="4"/>
  <c r="H45" i="4"/>
  <c r="G45" i="4"/>
  <c r="F45" i="4"/>
  <c r="E45" i="4"/>
  <c r="I43" i="4"/>
  <c r="H43" i="4"/>
  <c r="G43" i="4"/>
  <c r="F43" i="4"/>
  <c r="E43" i="4"/>
  <c r="I41" i="4"/>
  <c r="H41" i="4"/>
  <c r="G41" i="4"/>
  <c r="F41" i="4"/>
  <c r="E41" i="4"/>
  <c r="I39" i="4"/>
  <c r="H39" i="4"/>
  <c r="G39" i="4"/>
  <c r="F39" i="4"/>
  <c r="E39" i="4"/>
  <c r="I37" i="4"/>
  <c r="H37" i="4"/>
  <c r="G37" i="4"/>
  <c r="F37" i="4"/>
  <c r="E37" i="4"/>
  <c r="I35" i="4"/>
  <c r="H35" i="4"/>
  <c r="G35" i="4"/>
  <c r="F35" i="4"/>
  <c r="E35" i="4"/>
  <c r="I33" i="4"/>
  <c r="H33" i="4"/>
  <c r="G33" i="4"/>
  <c r="F33" i="4"/>
  <c r="E33" i="4"/>
  <c r="I31" i="4"/>
  <c r="H31" i="4"/>
  <c r="G31" i="4"/>
  <c r="F31" i="4"/>
  <c r="C15" i="4" s="1"/>
  <c r="B15" i="4" s="1"/>
  <c r="E31" i="4"/>
  <c r="I29" i="4"/>
  <c r="H29" i="4"/>
  <c r="G29" i="4"/>
  <c r="F29" i="4"/>
  <c r="E29" i="4"/>
  <c r="I27" i="4"/>
  <c r="H27" i="4"/>
  <c r="G27" i="4"/>
  <c r="J12" i="4" s="1"/>
  <c r="D12" i="4" s="1"/>
  <c r="B41" i="3" s="1"/>
  <c r="B42" i="3" s="1"/>
  <c r="F27" i="4"/>
  <c r="E27" i="4"/>
  <c r="I25" i="4"/>
  <c r="H25" i="4"/>
  <c r="G25" i="4"/>
  <c r="F25" i="4"/>
  <c r="E25" i="4"/>
  <c r="G23" i="4"/>
  <c r="H23" i="4"/>
  <c r="I23" i="4"/>
  <c r="E23" i="4"/>
  <c r="B14" i="4"/>
  <c r="R113" i="3"/>
  <c r="BO96" i="3"/>
  <c r="BN96" i="3"/>
  <c r="BM96" i="3"/>
  <c r="BL96" i="3"/>
  <c r="BK96" i="3"/>
  <c r="BJ96" i="3"/>
  <c r="BI96" i="3"/>
  <c r="BH96" i="3"/>
  <c r="BG96" i="3"/>
  <c r="BF96" i="3"/>
  <c r="BE96" i="3"/>
  <c r="BD96" i="3"/>
  <c r="BC96" i="3"/>
  <c r="BB96" i="3"/>
  <c r="BA96" i="3"/>
  <c r="AZ96" i="3"/>
  <c r="AY96" i="3"/>
  <c r="AX96" i="3"/>
  <c r="AW96" i="3"/>
  <c r="AV96" i="3"/>
  <c r="AU96" i="3"/>
  <c r="AT96" i="3"/>
  <c r="AS96" i="3"/>
  <c r="AR96" i="3"/>
  <c r="AL96" i="3"/>
  <c r="AQ96" i="3"/>
  <c r="AP96" i="3"/>
  <c r="AO96" i="3"/>
  <c r="AN96" i="3"/>
  <c r="AM96" i="3"/>
  <c r="BO59" i="3"/>
  <c r="BN59" i="3"/>
  <c r="BM59" i="3"/>
  <c r="BL59" i="3"/>
  <c r="BK59" i="3"/>
  <c r="BJ59" i="3"/>
  <c r="BI59" i="3"/>
  <c r="BH59" i="3"/>
  <c r="BG59" i="3"/>
  <c r="BF59" i="3"/>
  <c r="BE59" i="3"/>
  <c r="BD59" i="3"/>
  <c r="BC59" i="3"/>
  <c r="BB59" i="3"/>
  <c r="BA59" i="3"/>
  <c r="AZ59" i="3"/>
  <c r="AY59" i="3"/>
  <c r="AX59" i="3"/>
  <c r="AW59" i="3"/>
  <c r="AV59" i="3"/>
  <c r="AU59" i="3"/>
  <c r="AT59" i="3"/>
  <c r="AS59" i="3"/>
  <c r="AR59" i="3"/>
  <c r="AQ59" i="3"/>
  <c r="AP59" i="3"/>
  <c r="AO59" i="3"/>
  <c r="AN59" i="3"/>
  <c r="AM59" i="3"/>
  <c r="AL59" i="3"/>
  <c r="O19" i="4"/>
  <c r="O18" i="4"/>
  <c r="O17" i="4"/>
  <c r="O16" i="4"/>
  <c r="O15" i="4"/>
  <c r="O14" i="4"/>
  <c r="AA108" i="3"/>
  <c r="U108" i="3"/>
  <c r="O108" i="3"/>
  <c r="I108" i="3"/>
  <c r="C108" i="3"/>
  <c r="AA103" i="3"/>
  <c r="U103" i="3"/>
  <c r="O103" i="3"/>
  <c r="I103" i="3"/>
  <c r="C103" i="3"/>
  <c r="AA101" i="3"/>
  <c r="U101" i="3"/>
  <c r="O101" i="3"/>
  <c r="I101" i="3"/>
  <c r="C101" i="3"/>
  <c r="AA97" i="3"/>
  <c r="AA92" i="3"/>
  <c r="AA90" i="3"/>
  <c r="U97" i="3"/>
  <c r="U92" i="3"/>
  <c r="U90" i="3"/>
  <c r="O97" i="3"/>
  <c r="O92" i="3"/>
  <c r="O90" i="3"/>
  <c r="I97" i="3"/>
  <c r="I92" i="3"/>
  <c r="I90" i="3"/>
  <c r="C97" i="3"/>
  <c r="C92" i="3"/>
  <c r="C90" i="3"/>
  <c r="I114" i="3"/>
  <c r="K114" i="3"/>
  <c r="N114" i="3"/>
  <c r="P114" i="3"/>
  <c r="R114" i="3"/>
  <c r="U114" i="3"/>
  <c r="U132" i="3"/>
  <c r="U131" i="3"/>
  <c r="U130" i="3"/>
  <c r="U129" i="3"/>
  <c r="U128" i="3"/>
  <c r="U127" i="3"/>
  <c r="U126" i="3"/>
  <c r="U125" i="3"/>
  <c r="U124" i="3"/>
  <c r="U123" i="3"/>
  <c r="U122" i="3"/>
  <c r="U121" i="3"/>
  <c r="U116" i="3"/>
  <c r="U115" i="3"/>
  <c r="U113" i="3"/>
  <c r="R132" i="3"/>
  <c r="R131" i="3"/>
  <c r="R130" i="3"/>
  <c r="R129" i="3"/>
  <c r="R128" i="3"/>
  <c r="R127" i="3"/>
  <c r="R126" i="3"/>
  <c r="R125" i="3"/>
  <c r="R124" i="3"/>
  <c r="R123" i="3"/>
  <c r="R122" i="3"/>
  <c r="R121" i="3"/>
  <c r="R120" i="3"/>
  <c r="R119" i="3"/>
  <c r="R118" i="3"/>
  <c r="R117" i="3"/>
  <c r="I113" i="3"/>
  <c r="I115" i="3"/>
  <c r="I117" i="3"/>
  <c r="I116" i="3"/>
  <c r="I118" i="3"/>
  <c r="I130" i="3"/>
  <c r="I126" i="3"/>
  <c r="I122" i="3"/>
  <c r="I132" i="3"/>
  <c r="I131" i="3"/>
  <c r="I129" i="3"/>
  <c r="I128" i="3"/>
  <c r="I127" i="3"/>
  <c r="I125" i="3"/>
  <c r="I124" i="3"/>
  <c r="I123" i="3"/>
  <c r="I121" i="3"/>
  <c r="I120" i="3"/>
  <c r="I119" i="3"/>
  <c r="K130" i="3"/>
  <c r="N130" i="3"/>
  <c r="P130" i="3"/>
  <c r="U118" i="3"/>
  <c r="P118" i="3"/>
  <c r="P122" i="3"/>
  <c r="P126" i="3"/>
  <c r="N126" i="3"/>
  <c r="N122" i="3"/>
  <c r="N118" i="3"/>
  <c r="K118" i="3"/>
  <c r="K126" i="3"/>
  <c r="K122" i="3"/>
  <c r="U120" i="3"/>
  <c r="U119" i="3"/>
  <c r="U117" i="3"/>
  <c r="K132" i="3"/>
  <c r="K128" i="3"/>
  <c r="K124" i="3"/>
  <c r="K120" i="3"/>
  <c r="K116" i="3"/>
  <c r="K115" i="3"/>
  <c r="K113" i="3"/>
  <c r="P132" i="3"/>
  <c r="P131" i="3"/>
  <c r="P129" i="3"/>
  <c r="P128" i="3"/>
  <c r="P127" i="3"/>
  <c r="P125" i="3"/>
  <c r="P124" i="3"/>
  <c r="P123" i="3"/>
  <c r="P121" i="3"/>
  <c r="P120" i="3"/>
  <c r="P119" i="3"/>
  <c r="P117" i="3"/>
  <c r="R115" i="3"/>
  <c r="R116" i="3"/>
  <c r="P115" i="3"/>
  <c r="P116" i="3"/>
  <c r="N115" i="3"/>
  <c r="N116" i="3"/>
  <c r="N117" i="3"/>
  <c r="N119" i="3"/>
  <c r="N120" i="3"/>
  <c r="N121" i="3"/>
  <c r="N123" i="3"/>
  <c r="N124" i="3"/>
  <c r="N125" i="3"/>
  <c r="N127" i="3"/>
  <c r="N128" i="3"/>
  <c r="N129" i="3"/>
  <c r="N131" i="3"/>
  <c r="N132" i="3"/>
  <c r="K131" i="3"/>
  <c r="K129" i="3"/>
  <c r="K127" i="3"/>
  <c r="K125" i="3"/>
  <c r="K123" i="3"/>
  <c r="K121" i="3"/>
  <c r="K119" i="3"/>
  <c r="K117" i="3"/>
  <c r="P113" i="3"/>
  <c r="N113" i="3"/>
  <c r="F41" i="3"/>
  <c r="F42" i="3" s="1"/>
  <c r="D11" i="4"/>
  <c r="D10" i="4"/>
  <c r="N41" i="3" s="1"/>
  <c r="N42" i="3" s="1"/>
  <c r="D9" i="4"/>
  <c r="J41" i="3" s="1"/>
  <c r="J42" i="3" s="1"/>
  <c r="C13" i="4" l="1"/>
  <c r="B13" i="4" s="1"/>
  <c r="AZ4" i="3"/>
  <c r="AZ5" i="3" s="1"/>
  <c r="BB21" i="3"/>
  <c r="BB22" i="3" s="1"/>
  <c r="BD14" i="3"/>
  <c r="BD15" i="3" s="1"/>
  <c r="AW30" i="3"/>
  <c r="AW31" i="3" s="1"/>
  <c r="BC30" i="3"/>
  <c r="BC31" i="3" s="1"/>
  <c r="AV14" i="3"/>
  <c r="AV15" i="3" s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Damien HUE-PERRON</author>
  </authors>
  <commentList>
    <comment ref="J12" authorId="0" shapeId="0" xr:uid="{C5C3054C-61E2-48D2-A20D-76A719ABA512}">
      <text>
        <r>
          <rPr>
            <b/>
            <sz val="9"/>
            <color indexed="81"/>
            <rFont val="Tahoma"/>
            <family val="2"/>
          </rPr>
          <t>Damien HUE-PERRON:</t>
        </r>
        <r>
          <rPr>
            <sz val="9"/>
            <color indexed="81"/>
            <rFont val="Tahoma"/>
            <family val="2"/>
          </rPr>
          <t xml:space="preserve">
Points de santé bonus</t>
        </r>
      </text>
    </comment>
    <comment ref="C15" authorId="0" shapeId="0" xr:uid="{D2831CF0-984F-44C7-BD26-9EC394613C50}">
      <text>
        <r>
          <rPr>
            <b/>
            <sz val="9"/>
            <color indexed="81"/>
            <rFont val="Tahoma"/>
            <family val="2"/>
          </rPr>
          <t>Damien HUE-PERRON:</t>
        </r>
        <r>
          <rPr>
            <sz val="9"/>
            <color indexed="81"/>
            <rFont val="Tahoma"/>
            <family val="2"/>
          </rPr>
          <t xml:space="preserve">
Points de réaction bonus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Damien HUE-PERRON</author>
  </authors>
  <commentList>
    <comment ref="C112" authorId="0" shapeId="0" xr:uid="{E7F4D649-D9A7-4241-987C-0E1101AD1433}">
      <text>
        <r>
          <rPr>
            <b/>
            <sz val="9"/>
            <color indexed="81"/>
            <rFont val="Tahoma"/>
            <family val="2"/>
          </rPr>
          <t>Damien HUE-PERRON:</t>
        </r>
        <r>
          <rPr>
            <sz val="9"/>
            <color indexed="81"/>
            <rFont val="Tahoma"/>
            <family val="2"/>
          </rPr>
          <t xml:space="preserve">
Selectionner une arme.
Si le TYPE indique "double" "triple" ou "quadruple", selectionner les armes avec le même nom mais les types adéquats.
Ex : Pour le Marteau Epieu : selectionner "Marteau Epieu - Combat" dans la première ligne de l'arme 1 et "Marteau Epieu -Tir dans la seconde.ligne de l'arme 1</t>
        </r>
      </text>
    </comment>
  </commentList>
</comments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141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  <bk>
      <extLst>
        <ext uri="{3e2802c4-a4d2-4d8b-9148-e3be6c30e623}">
          <xlrd:rvb i="58"/>
        </ext>
      </extLst>
    </bk>
    <bk>
      <extLst>
        <ext uri="{3e2802c4-a4d2-4d8b-9148-e3be6c30e623}">
          <xlrd:rvb i="59"/>
        </ext>
      </extLst>
    </bk>
    <bk>
      <extLst>
        <ext uri="{3e2802c4-a4d2-4d8b-9148-e3be6c30e623}">
          <xlrd:rvb i="60"/>
        </ext>
      </extLst>
    </bk>
    <bk>
      <extLst>
        <ext uri="{3e2802c4-a4d2-4d8b-9148-e3be6c30e623}">
          <xlrd:rvb i="61"/>
        </ext>
      </extLst>
    </bk>
    <bk>
      <extLst>
        <ext uri="{3e2802c4-a4d2-4d8b-9148-e3be6c30e623}">
          <xlrd:rvb i="62"/>
        </ext>
      </extLst>
    </bk>
    <bk>
      <extLst>
        <ext uri="{3e2802c4-a4d2-4d8b-9148-e3be6c30e623}">
          <xlrd:rvb i="63"/>
        </ext>
      </extLst>
    </bk>
    <bk>
      <extLst>
        <ext uri="{3e2802c4-a4d2-4d8b-9148-e3be6c30e623}">
          <xlrd:rvb i="64"/>
        </ext>
      </extLst>
    </bk>
    <bk>
      <extLst>
        <ext uri="{3e2802c4-a4d2-4d8b-9148-e3be6c30e623}">
          <xlrd:rvb i="65"/>
        </ext>
      </extLst>
    </bk>
    <bk>
      <extLst>
        <ext uri="{3e2802c4-a4d2-4d8b-9148-e3be6c30e623}">
          <xlrd:rvb i="66"/>
        </ext>
      </extLst>
    </bk>
    <bk>
      <extLst>
        <ext uri="{3e2802c4-a4d2-4d8b-9148-e3be6c30e623}">
          <xlrd:rvb i="67"/>
        </ext>
      </extLst>
    </bk>
    <bk>
      <extLst>
        <ext uri="{3e2802c4-a4d2-4d8b-9148-e3be6c30e623}">
          <xlrd:rvb i="68"/>
        </ext>
      </extLst>
    </bk>
    <bk>
      <extLst>
        <ext uri="{3e2802c4-a4d2-4d8b-9148-e3be6c30e623}">
          <xlrd:rvb i="69"/>
        </ext>
      </extLst>
    </bk>
    <bk>
      <extLst>
        <ext uri="{3e2802c4-a4d2-4d8b-9148-e3be6c30e623}">
          <xlrd:rvb i="70"/>
        </ext>
      </extLst>
    </bk>
    <bk>
      <extLst>
        <ext uri="{3e2802c4-a4d2-4d8b-9148-e3be6c30e623}">
          <xlrd:rvb i="71"/>
        </ext>
      </extLst>
    </bk>
    <bk>
      <extLst>
        <ext uri="{3e2802c4-a4d2-4d8b-9148-e3be6c30e623}">
          <xlrd:rvb i="72"/>
        </ext>
      </extLst>
    </bk>
    <bk>
      <extLst>
        <ext uri="{3e2802c4-a4d2-4d8b-9148-e3be6c30e623}">
          <xlrd:rvb i="73"/>
        </ext>
      </extLst>
    </bk>
    <bk>
      <extLst>
        <ext uri="{3e2802c4-a4d2-4d8b-9148-e3be6c30e623}">
          <xlrd:rvb i="74"/>
        </ext>
      </extLst>
    </bk>
    <bk>
      <extLst>
        <ext uri="{3e2802c4-a4d2-4d8b-9148-e3be6c30e623}">
          <xlrd:rvb i="75"/>
        </ext>
      </extLst>
    </bk>
    <bk>
      <extLst>
        <ext uri="{3e2802c4-a4d2-4d8b-9148-e3be6c30e623}">
          <xlrd:rvb i="76"/>
        </ext>
      </extLst>
    </bk>
    <bk>
      <extLst>
        <ext uri="{3e2802c4-a4d2-4d8b-9148-e3be6c30e623}">
          <xlrd:rvb i="77"/>
        </ext>
      </extLst>
    </bk>
    <bk>
      <extLst>
        <ext uri="{3e2802c4-a4d2-4d8b-9148-e3be6c30e623}">
          <xlrd:rvb i="78"/>
        </ext>
      </extLst>
    </bk>
    <bk>
      <extLst>
        <ext uri="{3e2802c4-a4d2-4d8b-9148-e3be6c30e623}">
          <xlrd:rvb i="79"/>
        </ext>
      </extLst>
    </bk>
    <bk>
      <extLst>
        <ext uri="{3e2802c4-a4d2-4d8b-9148-e3be6c30e623}">
          <xlrd:rvb i="80"/>
        </ext>
      </extLst>
    </bk>
    <bk>
      <extLst>
        <ext uri="{3e2802c4-a4d2-4d8b-9148-e3be6c30e623}">
          <xlrd:rvb i="81"/>
        </ext>
      </extLst>
    </bk>
    <bk>
      <extLst>
        <ext uri="{3e2802c4-a4d2-4d8b-9148-e3be6c30e623}">
          <xlrd:rvb i="82"/>
        </ext>
      </extLst>
    </bk>
    <bk>
      <extLst>
        <ext uri="{3e2802c4-a4d2-4d8b-9148-e3be6c30e623}">
          <xlrd:rvb i="83"/>
        </ext>
      </extLst>
    </bk>
    <bk>
      <extLst>
        <ext uri="{3e2802c4-a4d2-4d8b-9148-e3be6c30e623}">
          <xlrd:rvb i="84"/>
        </ext>
      </extLst>
    </bk>
    <bk>
      <extLst>
        <ext uri="{3e2802c4-a4d2-4d8b-9148-e3be6c30e623}">
          <xlrd:rvb i="85"/>
        </ext>
      </extLst>
    </bk>
    <bk>
      <extLst>
        <ext uri="{3e2802c4-a4d2-4d8b-9148-e3be6c30e623}">
          <xlrd:rvb i="86"/>
        </ext>
      </extLst>
    </bk>
    <bk>
      <extLst>
        <ext uri="{3e2802c4-a4d2-4d8b-9148-e3be6c30e623}">
          <xlrd:rvb i="87"/>
        </ext>
      </extLst>
    </bk>
    <bk>
      <extLst>
        <ext uri="{3e2802c4-a4d2-4d8b-9148-e3be6c30e623}">
          <xlrd:rvb i="88"/>
        </ext>
      </extLst>
    </bk>
    <bk>
      <extLst>
        <ext uri="{3e2802c4-a4d2-4d8b-9148-e3be6c30e623}">
          <xlrd:rvb i="89"/>
        </ext>
      </extLst>
    </bk>
    <bk>
      <extLst>
        <ext uri="{3e2802c4-a4d2-4d8b-9148-e3be6c30e623}">
          <xlrd:rvb i="90"/>
        </ext>
      </extLst>
    </bk>
    <bk>
      <extLst>
        <ext uri="{3e2802c4-a4d2-4d8b-9148-e3be6c30e623}">
          <xlrd:rvb i="91"/>
        </ext>
      </extLst>
    </bk>
    <bk>
      <extLst>
        <ext uri="{3e2802c4-a4d2-4d8b-9148-e3be6c30e623}">
          <xlrd:rvb i="92"/>
        </ext>
      </extLst>
    </bk>
    <bk>
      <extLst>
        <ext uri="{3e2802c4-a4d2-4d8b-9148-e3be6c30e623}">
          <xlrd:rvb i="93"/>
        </ext>
      </extLst>
    </bk>
    <bk>
      <extLst>
        <ext uri="{3e2802c4-a4d2-4d8b-9148-e3be6c30e623}">
          <xlrd:rvb i="94"/>
        </ext>
      </extLst>
    </bk>
    <bk>
      <extLst>
        <ext uri="{3e2802c4-a4d2-4d8b-9148-e3be6c30e623}">
          <xlrd:rvb i="95"/>
        </ext>
      </extLst>
    </bk>
    <bk>
      <extLst>
        <ext uri="{3e2802c4-a4d2-4d8b-9148-e3be6c30e623}">
          <xlrd:rvb i="96"/>
        </ext>
      </extLst>
    </bk>
    <bk>
      <extLst>
        <ext uri="{3e2802c4-a4d2-4d8b-9148-e3be6c30e623}">
          <xlrd:rvb i="97"/>
        </ext>
      </extLst>
    </bk>
    <bk>
      <extLst>
        <ext uri="{3e2802c4-a4d2-4d8b-9148-e3be6c30e623}">
          <xlrd:rvb i="98"/>
        </ext>
      </extLst>
    </bk>
    <bk>
      <extLst>
        <ext uri="{3e2802c4-a4d2-4d8b-9148-e3be6c30e623}">
          <xlrd:rvb i="99"/>
        </ext>
      </extLst>
    </bk>
    <bk>
      <extLst>
        <ext uri="{3e2802c4-a4d2-4d8b-9148-e3be6c30e623}">
          <xlrd:rvb i="100"/>
        </ext>
      </extLst>
    </bk>
    <bk>
      <extLst>
        <ext uri="{3e2802c4-a4d2-4d8b-9148-e3be6c30e623}">
          <xlrd:rvb i="101"/>
        </ext>
      </extLst>
    </bk>
    <bk>
      <extLst>
        <ext uri="{3e2802c4-a4d2-4d8b-9148-e3be6c30e623}">
          <xlrd:rvb i="102"/>
        </ext>
      </extLst>
    </bk>
    <bk>
      <extLst>
        <ext uri="{3e2802c4-a4d2-4d8b-9148-e3be6c30e623}">
          <xlrd:rvb i="103"/>
        </ext>
      </extLst>
    </bk>
    <bk>
      <extLst>
        <ext uri="{3e2802c4-a4d2-4d8b-9148-e3be6c30e623}">
          <xlrd:rvb i="104"/>
        </ext>
      </extLst>
    </bk>
    <bk>
      <extLst>
        <ext uri="{3e2802c4-a4d2-4d8b-9148-e3be6c30e623}">
          <xlrd:rvb i="105"/>
        </ext>
      </extLst>
    </bk>
    <bk>
      <extLst>
        <ext uri="{3e2802c4-a4d2-4d8b-9148-e3be6c30e623}">
          <xlrd:rvb i="106"/>
        </ext>
      </extLst>
    </bk>
    <bk>
      <extLst>
        <ext uri="{3e2802c4-a4d2-4d8b-9148-e3be6c30e623}">
          <xlrd:rvb i="107"/>
        </ext>
      </extLst>
    </bk>
    <bk>
      <extLst>
        <ext uri="{3e2802c4-a4d2-4d8b-9148-e3be6c30e623}">
          <xlrd:rvb i="108"/>
        </ext>
      </extLst>
    </bk>
    <bk>
      <extLst>
        <ext uri="{3e2802c4-a4d2-4d8b-9148-e3be6c30e623}">
          <xlrd:rvb i="109"/>
        </ext>
      </extLst>
    </bk>
    <bk>
      <extLst>
        <ext uri="{3e2802c4-a4d2-4d8b-9148-e3be6c30e623}">
          <xlrd:rvb i="110"/>
        </ext>
      </extLst>
    </bk>
    <bk>
      <extLst>
        <ext uri="{3e2802c4-a4d2-4d8b-9148-e3be6c30e623}">
          <xlrd:rvb i="111"/>
        </ext>
      </extLst>
    </bk>
    <bk>
      <extLst>
        <ext uri="{3e2802c4-a4d2-4d8b-9148-e3be6c30e623}">
          <xlrd:rvb i="112"/>
        </ext>
      </extLst>
    </bk>
    <bk>
      <extLst>
        <ext uri="{3e2802c4-a4d2-4d8b-9148-e3be6c30e623}">
          <xlrd:rvb i="113"/>
        </ext>
      </extLst>
    </bk>
    <bk>
      <extLst>
        <ext uri="{3e2802c4-a4d2-4d8b-9148-e3be6c30e623}">
          <xlrd:rvb i="114"/>
        </ext>
      </extLst>
    </bk>
    <bk>
      <extLst>
        <ext uri="{3e2802c4-a4d2-4d8b-9148-e3be6c30e623}">
          <xlrd:rvb i="115"/>
        </ext>
      </extLst>
    </bk>
    <bk>
      <extLst>
        <ext uri="{3e2802c4-a4d2-4d8b-9148-e3be6c30e623}">
          <xlrd:rvb i="116"/>
        </ext>
      </extLst>
    </bk>
    <bk>
      <extLst>
        <ext uri="{3e2802c4-a4d2-4d8b-9148-e3be6c30e623}">
          <xlrd:rvb i="117"/>
        </ext>
      </extLst>
    </bk>
    <bk>
      <extLst>
        <ext uri="{3e2802c4-a4d2-4d8b-9148-e3be6c30e623}">
          <xlrd:rvb i="118"/>
        </ext>
      </extLst>
    </bk>
    <bk>
      <extLst>
        <ext uri="{3e2802c4-a4d2-4d8b-9148-e3be6c30e623}">
          <xlrd:rvb i="119"/>
        </ext>
      </extLst>
    </bk>
    <bk>
      <extLst>
        <ext uri="{3e2802c4-a4d2-4d8b-9148-e3be6c30e623}">
          <xlrd:rvb i="120"/>
        </ext>
      </extLst>
    </bk>
    <bk>
      <extLst>
        <ext uri="{3e2802c4-a4d2-4d8b-9148-e3be6c30e623}">
          <xlrd:rvb i="121"/>
        </ext>
      </extLst>
    </bk>
    <bk>
      <extLst>
        <ext uri="{3e2802c4-a4d2-4d8b-9148-e3be6c30e623}">
          <xlrd:rvb i="122"/>
        </ext>
      </extLst>
    </bk>
    <bk>
      <extLst>
        <ext uri="{3e2802c4-a4d2-4d8b-9148-e3be6c30e623}">
          <xlrd:rvb i="123"/>
        </ext>
      </extLst>
    </bk>
    <bk>
      <extLst>
        <ext uri="{3e2802c4-a4d2-4d8b-9148-e3be6c30e623}">
          <xlrd:rvb i="124"/>
        </ext>
      </extLst>
    </bk>
    <bk>
      <extLst>
        <ext uri="{3e2802c4-a4d2-4d8b-9148-e3be6c30e623}">
          <xlrd:rvb i="125"/>
        </ext>
      </extLst>
    </bk>
    <bk>
      <extLst>
        <ext uri="{3e2802c4-a4d2-4d8b-9148-e3be6c30e623}">
          <xlrd:rvb i="126"/>
        </ext>
      </extLst>
    </bk>
    <bk>
      <extLst>
        <ext uri="{3e2802c4-a4d2-4d8b-9148-e3be6c30e623}">
          <xlrd:rvb i="127"/>
        </ext>
      </extLst>
    </bk>
    <bk>
      <extLst>
        <ext uri="{3e2802c4-a4d2-4d8b-9148-e3be6c30e623}">
          <xlrd:rvb i="128"/>
        </ext>
      </extLst>
    </bk>
    <bk>
      <extLst>
        <ext uri="{3e2802c4-a4d2-4d8b-9148-e3be6c30e623}">
          <xlrd:rvb i="129"/>
        </ext>
      </extLst>
    </bk>
    <bk>
      <extLst>
        <ext uri="{3e2802c4-a4d2-4d8b-9148-e3be6c30e623}">
          <xlrd:rvb i="130"/>
        </ext>
      </extLst>
    </bk>
    <bk>
      <extLst>
        <ext uri="{3e2802c4-a4d2-4d8b-9148-e3be6c30e623}">
          <xlrd:rvb i="131"/>
        </ext>
      </extLst>
    </bk>
    <bk>
      <extLst>
        <ext uri="{3e2802c4-a4d2-4d8b-9148-e3be6c30e623}">
          <xlrd:rvb i="132"/>
        </ext>
      </extLst>
    </bk>
    <bk>
      <extLst>
        <ext uri="{3e2802c4-a4d2-4d8b-9148-e3be6c30e623}">
          <xlrd:rvb i="133"/>
        </ext>
      </extLst>
    </bk>
    <bk>
      <extLst>
        <ext uri="{3e2802c4-a4d2-4d8b-9148-e3be6c30e623}">
          <xlrd:rvb i="134"/>
        </ext>
      </extLst>
    </bk>
    <bk>
      <extLst>
        <ext uri="{3e2802c4-a4d2-4d8b-9148-e3be6c30e623}">
          <xlrd:rvb i="135"/>
        </ext>
      </extLst>
    </bk>
    <bk>
      <extLst>
        <ext uri="{3e2802c4-a4d2-4d8b-9148-e3be6c30e623}">
          <xlrd:rvb i="136"/>
        </ext>
      </extLst>
    </bk>
    <bk>
      <extLst>
        <ext uri="{3e2802c4-a4d2-4d8b-9148-e3be6c30e623}">
          <xlrd:rvb i="137"/>
        </ext>
      </extLst>
    </bk>
    <bk>
      <extLst>
        <ext uri="{3e2802c4-a4d2-4d8b-9148-e3be6c30e623}">
          <xlrd:rvb i="138"/>
        </ext>
      </extLst>
    </bk>
    <bk>
      <extLst>
        <ext uri="{3e2802c4-a4d2-4d8b-9148-e3be6c30e623}">
          <xlrd:rvb i="139"/>
        </ext>
      </extLst>
    </bk>
    <bk>
      <extLst>
        <ext uri="{3e2802c4-a4d2-4d8b-9148-e3be6c30e623}">
          <xlrd:rvb i="140"/>
        </ext>
      </extLst>
    </bk>
  </futureMetadata>
  <valueMetadata count="141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  <bk>
      <rc t="1" v="51"/>
    </bk>
    <bk>
      <rc t="1" v="52"/>
    </bk>
    <bk>
      <rc t="1" v="53"/>
    </bk>
    <bk>
      <rc t="1" v="54"/>
    </bk>
    <bk>
      <rc t="1" v="55"/>
    </bk>
    <bk>
      <rc t="1" v="56"/>
    </bk>
    <bk>
      <rc t="1" v="57"/>
    </bk>
    <bk>
      <rc t="1" v="58"/>
    </bk>
    <bk>
      <rc t="1" v="59"/>
    </bk>
    <bk>
      <rc t="1" v="60"/>
    </bk>
    <bk>
      <rc t="1" v="61"/>
    </bk>
    <bk>
      <rc t="1" v="62"/>
    </bk>
    <bk>
      <rc t="1" v="63"/>
    </bk>
    <bk>
      <rc t="1" v="64"/>
    </bk>
    <bk>
      <rc t="1" v="65"/>
    </bk>
    <bk>
      <rc t="1" v="66"/>
    </bk>
    <bk>
      <rc t="1" v="67"/>
    </bk>
    <bk>
      <rc t="1" v="68"/>
    </bk>
    <bk>
      <rc t="1" v="69"/>
    </bk>
    <bk>
      <rc t="1" v="70"/>
    </bk>
    <bk>
      <rc t="1" v="71"/>
    </bk>
    <bk>
      <rc t="1" v="72"/>
    </bk>
    <bk>
      <rc t="1" v="73"/>
    </bk>
    <bk>
      <rc t="1" v="74"/>
    </bk>
    <bk>
      <rc t="1" v="75"/>
    </bk>
    <bk>
      <rc t="1" v="76"/>
    </bk>
    <bk>
      <rc t="1" v="77"/>
    </bk>
    <bk>
      <rc t="1" v="78"/>
    </bk>
    <bk>
      <rc t="1" v="79"/>
    </bk>
    <bk>
      <rc t="1" v="80"/>
    </bk>
    <bk>
      <rc t="1" v="81"/>
    </bk>
    <bk>
      <rc t="1" v="82"/>
    </bk>
    <bk>
      <rc t="1" v="83"/>
    </bk>
    <bk>
      <rc t="1" v="84"/>
    </bk>
    <bk>
      <rc t="1" v="85"/>
    </bk>
    <bk>
      <rc t="1" v="86"/>
    </bk>
    <bk>
      <rc t="1" v="87"/>
    </bk>
    <bk>
      <rc t="1" v="88"/>
    </bk>
    <bk>
      <rc t="1" v="89"/>
    </bk>
    <bk>
      <rc t="1" v="90"/>
    </bk>
    <bk>
      <rc t="1" v="91"/>
    </bk>
    <bk>
      <rc t="1" v="92"/>
    </bk>
    <bk>
      <rc t="1" v="93"/>
    </bk>
    <bk>
      <rc t="1" v="94"/>
    </bk>
    <bk>
      <rc t="1" v="95"/>
    </bk>
    <bk>
      <rc t="1" v="96"/>
    </bk>
    <bk>
      <rc t="1" v="97"/>
    </bk>
    <bk>
      <rc t="1" v="98"/>
    </bk>
    <bk>
      <rc t="1" v="99"/>
    </bk>
    <bk>
      <rc t="1" v="100"/>
    </bk>
    <bk>
      <rc t="1" v="101"/>
    </bk>
    <bk>
      <rc t="1" v="102"/>
    </bk>
    <bk>
      <rc t="1" v="103"/>
    </bk>
    <bk>
      <rc t="1" v="104"/>
    </bk>
    <bk>
      <rc t="1" v="105"/>
    </bk>
    <bk>
      <rc t="1" v="106"/>
    </bk>
    <bk>
      <rc t="1" v="107"/>
    </bk>
    <bk>
      <rc t="1" v="108"/>
    </bk>
    <bk>
      <rc t="1" v="109"/>
    </bk>
    <bk>
      <rc t="1" v="110"/>
    </bk>
    <bk>
      <rc t="1" v="111"/>
    </bk>
    <bk>
      <rc t="1" v="112"/>
    </bk>
    <bk>
      <rc t="1" v="113"/>
    </bk>
    <bk>
      <rc t="1" v="114"/>
    </bk>
    <bk>
      <rc t="1" v="115"/>
    </bk>
    <bk>
      <rc t="1" v="116"/>
    </bk>
    <bk>
      <rc t="1" v="117"/>
    </bk>
    <bk>
      <rc t="1" v="118"/>
    </bk>
    <bk>
      <rc t="1" v="119"/>
    </bk>
    <bk>
      <rc t="1" v="120"/>
    </bk>
    <bk>
      <rc t="1" v="121"/>
    </bk>
    <bk>
      <rc t="1" v="122"/>
    </bk>
    <bk>
      <rc t="1" v="123"/>
    </bk>
    <bk>
      <rc t="1" v="124"/>
    </bk>
    <bk>
      <rc t="1" v="125"/>
    </bk>
    <bk>
      <rc t="1" v="126"/>
    </bk>
    <bk>
      <rc t="1" v="127"/>
    </bk>
    <bk>
      <rc t="1" v="128"/>
    </bk>
    <bk>
      <rc t="1" v="129"/>
    </bk>
    <bk>
      <rc t="1" v="130"/>
    </bk>
    <bk>
      <rc t="1" v="131"/>
    </bk>
    <bk>
      <rc t="1" v="132"/>
    </bk>
    <bk>
      <rc t="1" v="133"/>
    </bk>
    <bk>
      <rc t="1" v="134"/>
    </bk>
    <bk>
      <rc t="1" v="135"/>
    </bk>
    <bk>
      <rc t="1" v="136"/>
    </bk>
    <bk>
      <rc t="1" v="137"/>
    </bk>
    <bk>
      <rc t="1" v="138"/>
    </bk>
    <bk>
      <rc t="1" v="139"/>
    </bk>
    <bk>
      <rc t="1" v="140"/>
    </bk>
  </valueMetadata>
</metadata>
</file>

<file path=xl/sharedStrings.xml><?xml version="1.0" encoding="utf-8"?>
<sst xmlns="http://schemas.openxmlformats.org/spreadsheetml/2006/main" count="1009" uniqueCount="628">
  <si>
    <t>Feuille de personnage automatique pour Knight - JDR</t>
  </si>
  <si>
    <t xml:space="preserve">Information : </t>
  </si>
  <si>
    <t>Cette feuille de personnage est avant tout un outil de rappels d'informations générales. Les éléments précis (comme les effets des avantages, inconvénients, hauts faits, ainsi que les capacités des méta-armures) ne sont pas dévelloppés ici.</t>
  </si>
  <si>
    <t>Par principe, chaque feuille est protégée pour éviter tout erreur malencontreuse. Les cellules devant / pouvant être modifiées restent accessibles et modifiables.</t>
  </si>
  <si>
    <t>Cependant, si vous souhaitez modifier quelque chose, il suffit d'enlever la protection de la feuille (il n'y a pas de mot de passe)</t>
  </si>
  <si>
    <t xml:space="preserve">Dans la feuille "Carac": </t>
  </si>
  <si>
    <t>Remplir les cases en rouges, soit en entrant des choix libres, soit en sélectionnant un choix dans la liste déroulante liée.</t>
  </si>
  <si>
    <t>Ensuite, entrer les valeurs dans les différents aspects et les différentes caractéristiques. Si une caractéristique est plus élevée que l'aspect correspondant, la case s'affiche en rouge.</t>
  </si>
  <si>
    <t>Les valeurs de PS, PE, PA, PES, Ini, Reac, Def s'ajustent automatiquement, il n'est pas besoin d'y toucher.</t>
  </si>
  <si>
    <t>Dans la feuille "feuille de perso" :</t>
  </si>
  <si>
    <t>Les informations rentrées dans la feuille "carac" se mettent à jour automatiquement.</t>
  </si>
  <si>
    <t>Les icônes du blason et de la section appairaissent en fonction de ce qui est choisi, ainsi que l'image de la méta-armure.</t>
  </si>
  <si>
    <r>
      <t xml:space="preserve">Il faut par contre </t>
    </r>
    <r>
      <rPr>
        <b/>
        <sz val="10"/>
        <color rgb="FF000000"/>
        <rFont val="Times New Roman"/>
        <family val="1"/>
      </rPr>
      <t>ajuster les valeurs de PA, PE et PS si nécessaire, soit en entrant la valeur avec le pavé numérique, soit grace aux boutons toupies</t>
    </r>
    <r>
      <rPr>
        <sz val="10"/>
        <color rgb="FF000000"/>
        <rFont val="Times New Roman"/>
        <family val="1"/>
      </rPr>
      <t xml:space="preserve"> (flèches).</t>
    </r>
  </si>
  <si>
    <t>La première valeurs (dans le cercle) est la valeur maximale, la seconde (à côté des boutons toupies) est la valeur en cours de partie.</t>
  </si>
  <si>
    <t>Il faut également cocher les cases des overdrives si nécessaire.</t>
  </si>
  <si>
    <t>Pour les armes :</t>
  </si>
  <si>
    <t>Sélectionner le nom de l'arme voulu, en dessous du numéro de l'arme (arme 1, arme 2…)  pour faire apparaitre la fiche correspondante.</t>
  </si>
  <si>
    <t>Il est possible de taper le début du nom de l'arme pour faire apparaitre les choixs correspondants.</t>
  </si>
  <si>
    <t>Comme les fiches des armes n'apparaissent pas en haute résolution, il est possible de faire apparaitre un résumé des caractérstiques des armes dans le tableau "rappel des caractéristiques des armes".</t>
  </si>
  <si>
    <t>ATTENTION : certaines armes ont 1, 2, 3, voir 4 profils différents, en fonction de la portée ou des minitions utilisées. Dans ce cas, il faudra sélectionner chaque variation de l'arme voulue sur chaque ligne.</t>
  </si>
  <si>
    <t>Exemple : pour le pistolet de service, il faut sélectionner "Pistolet de service - tir" dans la ligne 1 de l'arme 1, et "Pistolet de service - corps à coprs" dans la ligne 2 de l'arme 1.</t>
  </si>
  <si>
    <t>Pour le lance-grenade lourd, il faut sélectionner "Lance-grenades lourd (G. Explosive)" dans la ligne 1, "Lance-grenades lourd (G. Anti-blindage)" dans la ligne 2, "Lance-grenades lourd (G. Incendiaire)" dans la ligne 3 et "Lance-grenades lourd (G. Adhésive)" dans la ligne 4.</t>
  </si>
  <si>
    <t>La colonne "Type" indique le nombre de variante utilisable pour chaque arme.</t>
  </si>
  <si>
    <t>Les améliorations peuvent également être sélectionnée sous chaque arme.</t>
  </si>
  <si>
    <t>Pour les modules :</t>
  </si>
  <si>
    <t>Sélectionner le module voulu dans l'emplacement choisi, à l'aide du menu déroulant.</t>
  </si>
  <si>
    <t>Certains modules peut être placés à des endroits différents (comme le canon au sol invictus qui peut être placé à 3 endroits différents), ou les lames de bras qui peuven être mises au bras droit ou au bras gauche.</t>
  </si>
  <si>
    <t>Toutes les options sont normalement disponibles, faites attention à choisir celle qui vous convient le mieux.</t>
  </si>
  <si>
    <t>Les emplacement libres et utilisés se mettent automatiquement à jour sur l'icone de la méta-armure au dessus des modules. Si trop de slots sont utilisés sur un membre, la cellule corespondante passe au rouge pour vous indiquer que vous devez modifier l'emplacement des modules.</t>
  </si>
  <si>
    <t>Le nombre de module est limité à 10 pour des raisons pratique. Si votre personnage en possède plus, vous devrez cependant tenir les compte à part.</t>
  </si>
  <si>
    <t>En éspérent que cette feuille vous soit utile ! :)</t>
  </si>
  <si>
    <t>Soyez prompt et sans pitié !</t>
  </si>
  <si>
    <t>Remerciements :</t>
  </si>
  <si>
    <t>Merci à Coline PIGNAT et Simon GABILLAUD pour l'autorisation de diffusion de ce fichier (Autorisation du 19/06/2025)</t>
  </si>
  <si>
    <t>Feuille de personnage</t>
  </si>
  <si>
    <t>Nom :</t>
  </si>
  <si>
    <t>Motivation majeure :</t>
  </si>
  <si>
    <t>Surnom :</t>
  </si>
  <si>
    <t>Nom du joueur :</t>
  </si>
  <si>
    <t>Motivation mineure 1 :</t>
  </si>
  <si>
    <t>Archetype :</t>
  </si>
  <si>
    <t>Motivation mineure 2 :</t>
  </si>
  <si>
    <t>Haut Fait :</t>
  </si>
  <si>
    <t>Avantage 1 :</t>
  </si>
  <si>
    <t>Armure :</t>
  </si>
  <si>
    <t>Points d'armure :</t>
  </si>
  <si>
    <t>Avantage 2 :</t>
  </si>
  <si>
    <t>Blason :</t>
  </si>
  <si>
    <t>Energie :</t>
  </si>
  <si>
    <t>Inconvenient 1 :</t>
  </si>
  <si>
    <t>Section :</t>
  </si>
  <si>
    <t>Champ de force :</t>
  </si>
  <si>
    <t>Inconvenient 2 :</t>
  </si>
  <si>
    <t>Points d'espoir :</t>
  </si>
  <si>
    <t>Points de sante :</t>
  </si>
  <si>
    <t>Initiative</t>
  </si>
  <si>
    <t>Slot d'armure</t>
  </si>
  <si>
    <t>Defence :</t>
  </si>
  <si>
    <t>Tête</t>
  </si>
  <si>
    <t>Reaction :</t>
  </si>
  <si>
    <t>Torse</t>
  </si>
  <si>
    <t>Points de contact :</t>
  </si>
  <si>
    <t>Bras droit</t>
  </si>
  <si>
    <t>Bras gauche</t>
  </si>
  <si>
    <t>Jambe droite</t>
  </si>
  <si>
    <t>Jambe gauche</t>
  </si>
  <si>
    <t>Overdrives activés
(à cocher dans la feuille de perso)</t>
  </si>
  <si>
    <t>CHAIR</t>
  </si>
  <si>
    <t>Deplacement</t>
  </si>
  <si>
    <t>Force</t>
  </si>
  <si>
    <t>Endu.</t>
  </si>
  <si>
    <t>BETE</t>
  </si>
  <si>
    <t>Hargne</t>
  </si>
  <si>
    <t>Combat</t>
  </si>
  <si>
    <t>Instinct</t>
  </si>
  <si>
    <t>MACHINE</t>
  </si>
  <si>
    <t>Tir</t>
  </si>
  <si>
    <t>Savoir</t>
  </si>
  <si>
    <t>Technique</t>
  </si>
  <si>
    <t>DAME</t>
  </si>
  <si>
    <t>Aura</t>
  </si>
  <si>
    <t>Parole</t>
  </si>
  <si>
    <t>Sang Froid</t>
  </si>
  <si>
    <t>MASQUE</t>
  </si>
  <si>
    <t>Discretion</t>
  </si>
  <si>
    <t>Perception</t>
  </si>
  <si>
    <t>Dexterite</t>
  </si>
  <si>
    <t>Overdrives</t>
  </si>
  <si>
    <t>Niv 1</t>
  </si>
  <si>
    <t>Niv 2</t>
  </si>
  <si>
    <t>Niv 3</t>
  </si>
  <si>
    <t>Niv 4</t>
  </si>
  <si>
    <t>Niv 5</t>
  </si>
  <si>
    <t>Occupés :</t>
  </si>
  <si>
    <t>Dispos :</t>
  </si>
  <si>
    <t>Déplacement</t>
  </si>
  <si>
    <t>Endurance</t>
  </si>
  <si>
    <t>Sang-Froid</t>
  </si>
  <si>
    <t>Discrtion</t>
  </si>
  <si>
    <t>Dextérité</t>
  </si>
  <si>
    <t>Arme 1</t>
  </si>
  <si>
    <t>Arme 2</t>
  </si>
  <si>
    <t>Arme 3</t>
  </si>
  <si>
    <t>Arme 4</t>
  </si>
  <si>
    <t>Arme 5</t>
  </si>
  <si>
    <t>Module 1</t>
  </si>
  <si>
    <t>Module 2</t>
  </si>
  <si>
    <t>Module 3</t>
  </si>
  <si>
    <t>Module 4</t>
  </si>
  <si>
    <t>Module 5</t>
  </si>
  <si>
    <t>Pistolet de service</t>
  </si>
  <si>
    <t>Marteau-épieu</t>
  </si>
  <si>
    <t>Slot</t>
  </si>
  <si>
    <t>Jmb droite</t>
  </si>
  <si>
    <t>Jmb gauche</t>
  </si>
  <si>
    <t>Amélioration 1</t>
  </si>
  <si>
    <t>Effet</t>
  </si>
  <si>
    <t>Module 6</t>
  </si>
  <si>
    <t>Module 7</t>
  </si>
  <si>
    <t>Module 8</t>
  </si>
  <si>
    <t>Module 9</t>
  </si>
  <si>
    <t>Module 10</t>
  </si>
  <si>
    <t>Restricion</t>
  </si>
  <si>
    <t>Coût</t>
  </si>
  <si>
    <t>Amélioration 2</t>
  </si>
  <si>
    <t>Rappel des caractéristiques des armes</t>
  </si>
  <si>
    <t>Type</t>
  </si>
  <si>
    <t>Dégâts</t>
  </si>
  <si>
    <t>Violence</t>
  </si>
  <si>
    <t>Portée</t>
  </si>
  <si>
    <t>Energie</t>
  </si>
  <si>
    <t>Effets</t>
  </si>
  <si>
    <t>Visuel</t>
  </si>
  <si>
    <t>Armure</t>
  </si>
  <si>
    <t>Barbarian</t>
  </si>
  <si>
    <t>Bard</t>
  </si>
  <si>
    <t>Druid</t>
  </si>
  <si>
    <t>Monk</t>
  </si>
  <si>
    <t>Necromancer</t>
  </si>
  <si>
    <t>Paladin</t>
  </si>
  <si>
    <t>Priest</t>
  </si>
  <si>
    <t>Psion</t>
  </si>
  <si>
    <t>Ranger</t>
  </si>
  <si>
    <t>Rogue</t>
  </si>
  <si>
    <t>Shaman</t>
  </si>
  <si>
    <t>Sorcerer</t>
  </si>
  <si>
    <t>Warlock</t>
  </si>
  <si>
    <t>Warmaster</t>
  </si>
  <si>
    <t>Warrior</t>
  </si>
  <si>
    <t>Wizard</t>
  </si>
  <si>
    <t>Point d'armure :</t>
  </si>
  <si>
    <t>Nom Blason</t>
  </si>
  <si>
    <t>Corbeau</t>
  </si>
  <si>
    <t>Taureau</t>
  </si>
  <si>
    <t>Lion</t>
  </si>
  <si>
    <t>Dragon</t>
  </si>
  <si>
    <t>Ours</t>
  </si>
  <si>
    <t>Cerf</t>
  </si>
  <si>
    <t>Aigle</t>
  </si>
  <si>
    <t>Sanglier</t>
  </si>
  <si>
    <t>Serpent</t>
  </si>
  <si>
    <t>Loup</t>
  </si>
  <si>
    <t>Cheval</t>
  </si>
  <si>
    <t>Phoenix</t>
  </si>
  <si>
    <t>Blason</t>
  </si>
  <si>
    <t>Nom Section</t>
  </si>
  <si>
    <t>Cyclope</t>
  </si>
  <si>
    <t>Gargoyle</t>
  </si>
  <si>
    <t>Griffon</t>
  </si>
  <si>
    <t>Giant</t>
  </si>
  <si>
    <t>Korrigan</t>
  </si>
  <si>
    <t>Kraken</t>
  </si>
  <si>
    <t>Ogre</t>
  </si>
  <si>
    <t>Tarasque</t>
  </si>
  <si>
    <t>Insigne section</t>
  </si>
  <si>
    <t>Shotgun escamotable</t>
  </si>
  <si>
    <t>Pistolet mitrailleur</t>
  </si>
  <si>
    <t>Fusil d'assault</t>
  </si>
  <si>
    <t>Lance-grenades léger</t>
  </si>
  <si>
    <t>Fusil de précision</t>
  </si>
  <si>
    <t>Morgenstern</t>
  </si>
  <si>
    <t>Couteau de combat</t>
  </si>
  <si>
    <t>Ceste Lourd</t>
  </si>
  <si>
    <t>Bouclier amovible</t>
  </si>
  <si>
    <t>Epée batarde</t>
  </si>
  <si>
    <t>Lance-missile</t>
  </si>
  <si>
    <t>Mitrailleuse lourde</t>
  </si>
  <si>
    <t>Pistolet d'infiltration</t>
  </si>
  <si>
    <t>Fusil anti-matériel</t>
  </si>
  <si>
    <t>Lance-grenades lourd</t>
  </si>
  <si>
    <t>Shotgun automatique</t>
  </si>
  <si>
    <t>Ceste répulsif</t>
  </si>
  <si>
    <t>Epée longue</t>
  </si>
  <si>
    <t>Bélier à piston</t>
  </si>
  <si>
    <t>Dague</t>
  </si>
  <si>
    <t>Matraques électriques</t>
  </si>
  <si>
    <t>Sabre brûlant</t>
  </si>
  <si>
    <t>Targe amovible</t>
  </si>
  <si>
    <t>Torche plasma</t>
  </si>
  <si>
    <t>Fléau répulsif</t>
  </si>
  <si>
    <t>Fusil sonique</t>
  </si>
  <si>
    <t>Ceste à concussion</t>
  </si>
  <si>
    <t>Fusil UV</t>
  </si>
  <si>
    <t>Lance de lumière</t>
  </si>
  <si>
    <t>Canon UV</t>
  </si>
  <si>
    <t>Révolver lourd</t>
  </si>
  <si>
    <t>Fusil laser</t>
  </si>
  <si>
    <t>Arbalète magnétique</t>
  </si>
  <si>
    <t>Shotgun automatique lourd</t>
  </si>
  <si>
    <t>Railgun</t>
  </si>
  <si>
    <t>Lance-flammes</t>
  </si>
  <si>
    <t>Hache à réaction</t>
  </si>
  <si>
    <t>Pavois</t>
  </si>
  <si>
    <t>Epée lumière</t>
  </si>
  <si>
    <t>Epée sonique</t>
  </si>
  <si>
    <t>Ceste de fracture</t>
  </si>
  <si>
    <t>Masse magnétique</t>
  </si>
  <si>
    <t>Canon à concussion</t>
  </si>
  <si>
    <t>Nom module</t>
  </si>
  <si>
    <t>Saut</t>
  </si>
  <si>
    <t>Course</t>
  </si>
  <si>
    <t>Moto steed</t>
  </si>
  <si>
    <t>Wingsuit</t>
  </si>
  <si>
    <t>Déplacement silencieux</t>
  </si>
  <si>
    <t>Adhérence</t>
  </si>
  <si>
    <t>Vol</t>
  </si>
  <si>
    <t>Phase</t>
  </si>
  <si>
    <t>Téléportation</t>
  </si>
  <si>
    <t>Griffes de combat</t>
  </si>
  <si>
    <t>Lame de bras côté droit</t>
  </si>
  <si>
    <t>Lame de bras côté gauche</t>
  </si>
  <si>
    <t>Attaque sur casque</t>
  </si>
  <si>
    <t>Dard côté droit</t>
  </si>
  <si>
    <t>Dard côté gauche</t>
  </si>
  <si>
    <t>Amplificateur de frappe côté droit</t>
  </si>
  <si>
    <t>Amplificateur de frappe côté gauche</t>
  </si>
  <si>
    <t>Découpeur</t>
  </si>
  <si>
    <t>Nova</t>
  </si>
  <si>
    <t>Attaque portée</t>
  </si>
  <si>
    <t>Attaque non létale côté droit</t>
  </si>
  <si>
    <t>Attaque non létale côté gauche</t>
  </si>
  <si>
    <t>Grappin côté droit</t>
  </si>
  <si>
    <t>Grappin côté gauche</t>
  </si>
  <si>
    <t>Canon baader droit</t>
  </si>
  <si>
    <t>Canon balder gauche</t>
  </si>
  <si>
    <t>Arme de torse</t>
  </si>
  <si>
    <t>Canon de bras droit</t>
  </si>
  <si>
    <t>Canon de bras gauche</t>
  </si>
  <si>
    <t>Pod missile torse</t>
  </si>
  <si>
    <t>Pod missile bras droit</t>
  </si>
  <si>
    <t>Pod missile bras gauche</t>
  </si>
  <si>
    <t>Pod roquette torse</t>
  </si>
  <si>
    <t>Pod roquettes bras droit</t>
  </si>
  <si>
    <t>Pod roquette bras gauche</t>
  </si>
  <si>
    <t>Canon défensif</t>
  </si>
  <si>
    <t>Canon au sol invictus bras droit et torse</t>
  </si>
  <si>
    <t>Canon au sol invictus bras gauche et torse</t>
  </si>
  <si>
    <t>Canon au sol Invictus torse</t>
  </si>
  <si>
    <t>Vue alternative</t>
  </si>
  <si>
    <t>Désignation</t>
  </si>
  <si>
    <t>Fumigène</t>
  </si>
  <si>
    <t>Flash</t>
  </si>
  <si>
    <t>Canon TLC bras droit</t>
  </si>
  <si>
    <t>Canon TLC bras gauche</t>
  </si>
  <si>
    <t>Contre-mesures</t>
  </si>
  <si>
    <t>Blindage drone</t>
  </si>
  <si>
    <t>Interception</t>
  </si>
  <si>
    <t>Accumulation de force</t>
  </si>
  <si>
    <t>Relais satéllite tête</t>
  </si>
  <si>
    <t>Relais satelite torse</t>
  </si>
  <si>
    <t>Relais taccom tête</t>
  </si>
  <si>
    <t>Relais taccom torse</t>
  </si>
  <si>
    <t>Module caméraman</t>
  </si>
  <si>
    <t>Banner tête</t>
  </si>
  <si>
    <t>Banner torse</t>
  </si>
  <si>
    <t>Billes sonar bras droit</t>
  </si>
  <si>
    <t>Billes sonar bras gauche</t>
  </si>
  <si>
    <t>Drone d'espionnage</t>
  </si>
  <si>
    <t>Diffuseur de nanom</t>
  </si>
  <si>
    <t>Couvert portatif</t>
  </si>
  <si>
    <t>Wolfpack tête</t>
  </si>
  <si>
    <t>Wolfpack torse</t>
  </si>
  <si>
    <t>Pod fusée éclairante torse</t>
  </si>
  <si>
    <t>Pod fusée éclairante bras droit</t>
  </si>
  <si>
    <t>Pod fusée éclairante bras gauche</t>
  </si>
  <si>
    <t>Interface sensitive RIGG</t>
  </si>
  <si>
    <t>Voyager</t>
  </si>
  <si>
    <t>Miniaturisation tête</t>
  </si>
  <si>
    <t>Miniaturisation torse</t>
  </si>
  <si>
    <t>Miniaturisation bras droit</t>
  </si>
  <si>
    <t>Miniaturisation bras gauche</t>
  </si>
  <si>
    <t>Miniaturisation jambre droite</t>
  </si>
  <si>
    <t>Thunder security</t>
  </si>
  <si>
    <t>Masse de contrôle niveau 1</t>
  </si>
  <si>
    <t>Masse de contrôle niveau 2</t>
  </si>
  <si>
    <t>Masse de contrôle niveau 3</t>
  </si>
  <si>
    <t>Accélérateur</t>
  </si>
  <si>
    <t>Interface Babel</t>
  </si>
  <si>
    <t>Blindage amélioré niveau 1</t>
  </si>
  <si>
    <t>Blindage amélioré niveau 2</t>
  </si>
  <si>
    <t>Blindage amélioré niveau 3</t>
  </si>
  <si>
    <t>Energie améliorée niveau 1</t>
  </si>
  <si>
    <t>Energie améliorée niveau 2</t>
  </si>
  <si>
    <t>Energie améliorée niveau 3</t>
  </si>
  <si>
    <t>Tourelle automatisée</t>
  </si>
  <si>
    <t>Tourelle d'épaule bras droit</t>
  </si>
  <si>
    <t>Tourelle d'épaule bras gauche</t>
  </si>
  <si>
    <t>Image module</t>
  </si>
  <si>
    <t>Archétype</t>
  </si>
  <si>
    <t>Rebut</t>
  </si>
  <si>
    <t>Citoyen</t>
  </si>
  <si>
    <t>Habitant des territoires libres</t>
  </si>
  <si>
    <t>Célébrité</t>
  </si>
  <si>
    <t>Survivant</t>
  </si>
  <si>
    <t>Membres d'une société secrete</t>
  </si>
  <si>
    <t>Agent du nodachi</t>
  </si>
  <si>
    <t>Membre d'un service secret</t>
  </si>
  <si>
    <t>Génie</t>
  </si>
  <si>
    <t>Artiste</t>
  </si>
  <si>
    <t>Indépendant</t>
  </si>
  <si>
    <t>Religieux</t>
  </si>
  <si>
    <t>Leader</t>
  </si>
  <si>
    <t>Hors-la-loi</t>
  </si>
  <si>
    <t>Voyageur</t>
  </si>
  <si>
    <t>Combattant</t>
  </si>
  <si>
    <t>Force de la nature</t>
  </si>
  <si>
    <t>Archétype libre</t>
  </si>
  <si>
    <t>Motivation majeure</t>
  </si>
  <si>
    <t>Sauver une personne en particulier (à préciser  avec le MJ)</t>
  </si>
  <si>
    <t>Eliminer un ennemi personnel puissant (à préciser avec le MJ)</t>
  </si>
  <si>
    <t>Retrouver et éliminer une créature de l'anathème très puissante (A préciser avec le MJ)</t>
  </si>
  <si>
    <t>Découvrir un remède contre une maladie particulière (A définir avec le MJ)</t>
  </si>
  <si>
    <t>Mettre au point une technologie (A définir avec le MJ)</t>
  </si>
  <si>
    <t>Retrouver une œuvre d'art immenssément connue (A définir avec le MJ)</t>
  </si>
  <si>
    <t>Sauver une communauté d'une maladie inconnue (A définir avec le MJ)</t>
  </si>
  <si>
    <t>Retrouver les membres d'une famille éparpillée et les mettre en sécurité (A définir avec le MJ)</t>
  </si>
  <si>
    <t>Retrouver une partie perdue de son passé (A définir avec le MJ)</t>
  </si>
  <si>
    <t>Reconstruire un artefact brisé et mystérieux (A préciser avec le MJ)</t>
  </si>
  <si>
    <t>Motivation mineure</t>
  </si>
  <si>
    <t>Braver un danger pour un allié</t>
  </si>
  <si>
    <t>Se faire aimer</t>
  </si>
  <si>
    <t>Protéger un équipier</t>
  </si>
  <si>
    <t>Protéger des innocents</t>
  </si>
  <si>
    <t>Protéger une personne en particulier (A définir avec le MJ)</t>
  </si>
  <si>
    <t>Découvrir un remède contre une maladie</t>
  </si>
  <si>
    <t>Soigner les gens</t>
  </si>
  <si>
    <t>Réparer des véhicules dysfonctionnels</t>
  </si>
  <si>
    <t>Résoudre des meurtres</t>
  </si>
  <si>
    <t>Arrêter des coupables</t>
  </si>
  <si>
    <t>Pratiquer un art</t>
  </si>
  <si>
    <t>Apaiser des tensions</t>
  </si>
  <si>
    <t>Promouvoir le Knight</t>
  </si>
  <si>
    <t>Promouvoir la paix</t>
  </si>
  <si>
    <t>Combattre le désespoir</t>
  </si>
  <si>
    <t>Apprendre des choses</t>
  </si>
  <si>
    <t>Découvrir et mettre des œuvres d'art en sécurité</t>
  </si>
  <si>
    <t>Avantage</t>
  </si>
  <si>
    <t>Infatigable</t>
  </si>
  <si>
    <t>Connaissance secrète</t>
  </si>
  <si>
    <t>Mémoire efficace</t>
  </si>
  <si>
    <t>Magnétique</t>
  </si>
  <si>
    <t>Forteresse spirituelle</t>
  </si>
  <si>
    <t>Aisance</t>
  </si>
  <si>
    <t>Sûr de soi</t>
  </si>
  <si>
    <t>Bon sens</t>
  </si>
  <si>
    <t>Esprit d'acier</t>
  </si>
  <si>
    <t>Chanceux</t>
  </si>
  <si>
    <t>Dur à cuir</t>
  </si>
  <si>
    <t>Code moral</t>
  </si>
  <si>
    <t>Trompe la mort</t>
  </si>
  <si>
    <t>Gérison rapide</t>
  </si>
  <si>
    <t>Instinct animal</t>
  </si>
  <si>
    <t>Soif d'apprendre</t>
  </si>
  <si>
    <t>Rêves prémonitoires</t>
  </si>
  <si>
    <t>Menteur profesionnel</t>
  </si>
  <si>
    <t>Rayonnement</t>
  </si>
  <si>
    <t>Empathique</t>
  </si>
  <si>
    <t>Créateur-né</t>
  </si>
  <si>
    <t>Chevalier véritable</t>
  </si>
  <si>
    <t>Inconvénient</t>
  </si>
  <si>
    <t>Colérique</t>
  </si>
  <si>
    <t>Curiosité maladive</t>
  </si>
  <si>
    <t>esprit de contradiction</t>
  </si>
  <si>
    <t>Présomptueux</t>
  </si>
  <si>
    <t>Fanatique</t>
  </si>
  <si>
    <t>Graveleux</t>
  </si>
  <si>
    <t>Ennemi juré</t>
  </si>
  <si>
    <t>Trop prudent</t>
  </si>
  <si>
    <t>Solitaire</t>
  </si>
  <si>
    <t xml:space="preserve">Mauvaises intuitions </t>
  </si>
  <si>
    <t>Forcené</t>
  </si>
  <si>
    <t>Sacrifice total</t>
  </si>
  <si>
    <t>Vétéran</t>
  </si>
  <si>
    <t>Immunité déficiente</t>
  </si>
  <si>
    <t>Brute</t>
  </si>
  <si>
    <t>Amnésique</t>
  </si>
  <si>
    <t>Cauchemars</t>
  </si>
  <si>
    <t>Lunatique</t>
  </si>
  <si>
    <t>Egoïste</t>
  </si>
  <si>
    <t>Prisonnier</t>
  </si>
  <si>
    <t>Porte-malheur</t>
  </si>
  <si>
    <t>Trouble mental</t>
  </si>
  <si>
    <t>Haut fait</t>
  </si>
  <si>
    <t>Survivant de la peste rouge</t>
  </si>
  <si>
    <t>Torturé dans les ténèbres</t>
  </si>
  <si>
    <t>Combat de titans</t>
  </si>
  <si>
    <t>En territoire ennemi</t>
  </si>
  <si>
    <t>Le renouveau de l'espoir</t>
  </si>
  <si>
    <t>Héros de Guerre</t>
  </si>
  <si>
    <t>Construction de la première arche</t>
  </si>
  <si>
    <t>Conception de la première méta-armure</t>
  </si>
  <si>
    <t>Découverte d'une tache dissimulée</t>
  </si>
  <si>
    <t>Guide</t>
  </si>
  <si>
    <t>Création du Knight</t>
  </si>
  <si>
    <t>Tueur de ténèbres</t>
  </si>
  <si>
    <t>Défenseur de l'Art</t>
  </si>
  <si>
    <t>Sauveur</t>
  </si>
  <si>
    <t>Armes</t>
  </si>
  <si>
    <t>PG</t>
  </si>
  <si>
    <t>Pistolet de service - Au contact</t>
  </si>
  <si>
    <t>Double</t>
  </si>
  <si>
    <t>1D6 (3) + Force</t>
  </si>
  <si>
    <t>Contact</t>
  </si>
  <si>
    <t>-</t>
  </si>
  <si>
    <t>Silencieux</t>
  </si>
  <si>
    <t>Pistolet de service - Au tir</t>
  </si>
  <si>
    <t>2D6 (6) + 6</t>
  </si>
  <si>
    <t>1D6 (3)</t>
  </si>
  <si>
    <t>Moyenne</t>
  </si>
  <si>
    <t>Pistolet Mitrailleur</t>
  </si>
  <si>
    <t>3D6 (9)</t>
  </si>
  <si>
    <t>4D6 (12)</t>
  </si>
  <si>
    <t>Meurtrier / Ultraviolence / Jumelé (akimbo)</t>
  </si>
  <si>
    <t>Fusil de Précision</t>
  </si>
  <si>
    <t>4D6 (12) + 6 + Tir</t>
  </si>
  <si>
    <t>Lointaine</t>
  </si>
  <si>
    <t>Tir en sécurité / Précision / Assistance à l'attaque / Désignation / Deux mains</t>
  </si>
  <si>
    <t>2D6 (6) +10</t>
  </si>
  <si>
    <t>2D6 (6)</t>
  </si>
  <si>
    <t>Meurtrier / Choc 1 / Barrage 2 / Deux mains</t>
  </si>
  <si>
    <t>Fusil d'assaut</t>
  </si>
  <si>
    <t>3D6 (9) + 9</t>
  </si>
  <si>
    <t>Longue</t>
  </si>
  <si>
    <t>Ulstraviolence / Barrage 2 / Deux mains</t>
  </si>
  <si>
    <t>Lance-grenade léger (G. Explosive)</t>
  </si>
  <si>
    <t>Triple</t>
  </si>
  <si>
    <t>Dispertion 3</t>
  </si>
  <si>
    <t>Lance-grenade léger (G. Anti blindage)</t>
  </si>
  <si>
    <t>3D6 (9) + 10</t>
  </si>
  <si>
    <t>Destructeur</t>
  </si>
  <si>
    <t>Lance-grenade léger (G. Incendiaire)</t>
  </si>
  <si>
    <t>Dégâts continus 3</t>
  </si>
  <si>
    <t>3D6 (9) + Force x2</t>
  </si>
  <si>
    <t>Lesté</t>
  </si>
  <si>
    <t>3D6 (9) + For. + Dex.</t>
  </si>
  <si>
    <t>Orfevrerie / Silencieux / Jumelé (ambidextrie)</t>
  </si>
  <si>
    <t>Epée batarde (une main)</t>
  </si>
  <si>
    <t>4D6 (12) + For. + Dex</t>
  </si>
  <si>
    <t>2D6</t>
  </si>
  <si>
    <t>Orfevrerie</t>
  </si>
  <si>
    <t>Epée batarde (deux mains)</t>
  </si>
  <si>
    <t>4D6 (12) + Force x2</t>
  </si>
  <si>
    <t>3D6</t>
  </si>
  <si>
    <t>Lesté / Deux mains</t>
  </si>
  <si>
    <t>Marteau Epieu - Au contact</t>
  </si>
  <si>
    <t>3D6 (9) + Force</t>
  </si>
  <si>
    <t>Perce armure 40</t>
  </si>
  <si>
    <t>Marteau Epieu - Au tir</t>
  </si>
  <si>
    <t>3D6 (9) + 12</t>
  </si>
  <si>
    <t>3D6 (9) +12</t>
  </si>
  <si>
    <t>Courte</t>
  </si>
  <si>
    <t>Dégâts continus 3 / Dispertion 3 / Lumière 2 / Chargeur 1</t>
  </si>
  <si>
    <t>Ceste lourd</t>
  </si>
  <si>
    <t>Lesté / Jumelé (akimbo)</t>
  </si>
  <si>
    <t>Bouclier amovible - Au contact</t>
  </si>
  <si>
    <t>1 + Force</t>
  </si>
  <si>
    <t>Defense 2 / Jumelé (Ambidextrie)</t>
  </si>
  <si>
    <t>Bouclier amovible - Au tir</t>
  </si>
  <si>
    <t>Lumière 4 / Anti-Anathème / Chargeur 1</t>
  </si>
  <si>
    <t>Lance-missile (Missiles)</t>
  </si>
  <si>
    <t>7D6 (21) + 10</t>
  </si>
  <si>
    <t>Artillerie / Anti-véhicule / Assistance à l'attaque / Lourds / Deux mains</t>
  </si>
  <si>
    <t>Lance-missile (Roquettes)</t>
  </si>
  <si>
    <t>Dispertion 6 / Fureur / Assistance à l'attaque / Lourd / Deux mains</t>
  </si>
  <si>
    <t>Lance-grenade lourd (G. explosive)</t>
  </si>
  <si>
    <t>Quadruple</t>
  </si>
  <si>
    <t>5D6 (15)</t>
  </si>
  <si>
    <t>3D6 (9) + 6</t>
  </si>
  <si>
    <t>Lance-grenade lourd (G. anti-blindage)</t>
  </si>
  <si>
    <t>5D6 (15) + 6</t>
  </si>
  <si>
    <t>6D6 (18) + 6</t>
  </si>
  <si>
    <t>Lance-grenade lourd (G. incendiaire)</t>
  </si>
  <si>
    <t>Lance-grenade lourd (G. adhésive)</t>
  </si>
  <si>
    <t>6D6 (18)</t>
  </si>
  <si>
    <t>4D6 (12) + 10</t>
  </si>
  <si>
    <t>6D6 (18) + 10</t>
  </si>
  <si>
    <t>Dispertion 3 / Démoralisant / Ultraviolence / Barrage 4 / Lourd / Deux mains</t>
  </si>
  <si>
    <t>5D6 (15) + 10</t>
  </si>
  <si>
    <t>Perce armure 20 / Destructeur / Lourd / Deux mains</t>
  </si>
  <si>
    <t>Pistolet d'infiltration (Flèche à neurotoxine)</t>
  </si>
  <si>
    <t>Ignore armure / Dégâts continus 3 / Silencieux / Jumelé (ambidextrie</t>
  </si>
  <si>
    <t>Pistolet d'infiltration (Flèche choc)</t>
  </si>
  <si>
    <t>Ignore armure / choc 2 / silencieux / jumelé (ambidextrie)</t>
  </si>
  <si>
    <t>Pistolet d'infiltration (Flèche nanomachines)</t>
  </si>
  <si>
    <t>4D6 (12) + 6</t>
  </si>
  <si>
    <t>Destructeur / Silencieux / Jumelé (ambidextrie)</t>
  </si>
  <si>
    <t>5D6 (15) + 6 + Tir</t>
  </si>
  <si>
    <t>Destructeur / Perce armure 40 / Précision / Assistance à l'attaque / tir en sécurité / désignation / lourd / Deux mains</t>
  </si>
  <si>
    <t>5D6 (15) + Force</t>
  </si>
  <si>
    <t>1 / tour pour défense 2</t>
  </si>
  <si>
    <t>Défense 2 / Choc 2 / Jumelé (Akimbo)</t>
  </si>
  <si>
    <t>3D6 (9) + For. + Dext.</t>
  </si>
  <si>
    <t>Ignore armure / Silencieux / Orfèvrerie / Assistance à l'attaque / Jumelé (Ambidextrie)</t>
  </si>
  <si>
    <t>En chaîne / Choc 4 / Meurtrier / Barrage 4 / Deux mains</t>
  </si>
  <si>
    <t>5D6 (15) + Force x2</t>
  </si>
  <si>
    <t>Lesté / Deux mains / Choc 1 / Défense 1</t>
  </si>
  <si>
    <t>6D6 (18) + Force x2</t>
  </si>
  <si>
    <t>Destructeur / Lesté / Choc 1 / Assistance à l'attaque</t>
  </si>
  <si>
    <t>5D6 (15) + For. + Dex.</t>
  </si>
  <si>
    <t>Orfevrerie / Lumière 4 / Anti-anathème / Meurtrier / Jumelé (Ambidextrie)</t>
  </si>
  <si>
    <t>Targe amovible (Pliée)</t>
  </si>
  <si>
    <t>2 + Force</t>
  </si>
  <si>
    <t>Défense 2 / Main Libre</t>
  </si>
  <si>
    <t>Targe amovible (Dépliée)</t>
  </si>
  <si>
    <t>Défense 3 / Réaction 3 / Choc 1 / Jumelé (Ambidextrie)</t>
  </si>
  <si>
    <t>Fléau Répulsif</t>
  </si>
  <si>
    <t>7D6 (21) + Force</t>
  </si>
  <si>
    <t>1 par action</t>
  </si>
  <si>
    <t>Choc 2 / Dispertio 3 / En chaîne / Barrage 3 / Echec critique : PJ subbit les dégâts</t>
  </si>
  <si>
    <t>Torche à plasma</t>
  </si>
  <si>
    <t>6D6 (18) + Force</t>
  </si>
  <si>
    <t>Perce armure / fureur / Lumière 4 / Destructeur / Defense 2 / Deux mains</t>
  </si>
  <si>
    <t>Revolver lourd (600 NE)</t>
  </si>
  <si>
    <t>Meurtrier / Perce armure 40 / Pénétrant 10</t>
  </si>
  <si>
    <t>Revolver lourd (T-800)</t>
  </si>
  <si>
    <t>6D6 (18) + 20</t>
  </si>
  <si>
    <t>Ignore armure / Anti-véhicule / Ignore CdF</t>
  </si>
  <si>
    <t>4D6 (12) + 6 / +1D6 par PE(7)</t>
  </si>
  <si>
    <t>3D6 (9) + 1D6 par PE</t>
  </si>
  <si>
    <t>1 par tir + dégat (max 7)</t>
  </si>
  <si>
    <t>Ignore CdF / Anti-Anathème / Lumière 4 / Deux mains</t>
  </si>
  <si>
    <t>Arbalète magnétique (C. barbelé)</t>
  </si>
  <si>
    <t>6D6 (18) + Tir</t>
  </si>
  <si>
    <t>Silencieux / Deux mains / Précision / Ignore armure</t>
  </si>
  <si>
    <t>Arbalète magnétique (C. à neuro-toxines)</t>
  </si>
  <si>
    <t>5D6 (15) + Tir</t>
  </si>
  <si>
    <t>Silencieux / Deux mains / Précision /Ignore armure / Dégâts contnus 9</t>
  </si>
  <si>
    <t>Arbalète magnétique (C. choc)</t>
  </si>
  <si>
    <t>4D6 (12) + Tir</t>
  </si>
  <si>
    <t>Silencieux / Deux mains / Précision / Ignore armure / Choc 4</t>
  </si>
  <si>
    <t>Arbalète magnétique (C. à nanomachines)</t>
  </si>
  <si>
    <t>6D6 (18) + 6 + Tir</t>
  </si>
  <si>
    <t>Silencieux / Deux mains / Précision / Destructeur / Anti-véhicule / Lumière 4</t>
  </si>
  <si>
    <t>5D6 (15) + 10 + Précision</t>
  </si>
  <si>
    <t>Précision / Ignore armure / Anti-véhicule / Désignation / Artillerie / Assistance à l'attaque / Deux mains</t>
  </si>
  <si>
    <t>Shotgun auto. lourd</t>
  </si>
  <si>
    <t>6D6 (18) + 12</t>
  </si>
  <si>
    <t>Dispertion 6 / Fureur / Démoralisant / Lourd / Deux mains</t>
  </si>
  <si>
    <t>8D6 (24) + 12</t>
  </si>
  <si>
    <t>Dégâts continus 6 / Démoralisant / Dispertion 6 / Fureur / Barrage 5 / Lumière 2 / Deux mains</t>
  </si>
  <si>
    <t>Hâche à réaction</t>
  </si>
  <si>
    <t>6D6 (18) + For. x2 + Dext.</t>
  </si>
  <si>
    <t>Ignore CdF / Orfevrerie / Lesté / En chaîne / Assistance à l'attaque</t>
  </si>
  <si>
    <t>2+ Force</t>
  </si>
  <si>
    <t>Défense 4 / Réaction 4 / Jumelé (ambidextrie)</t>
  </si>
  <si>
    <t>Pavois (charge)</t>
  </si>
  <si>
    <t>10 + Force x2</t>
  </si>
  <si>
    <t>Choc 2 / Lesté</t>
  </si>
  <si>
    <t>Epée cinétique</t>
  </si>
  <si>
    <t>6D6 (18) + For. + Dext.</t>
  </si>
  <si>
    <t>1 pour ignore armure</t>
  </si>
  <si>
    <r>
      <t xml:space="preserve">Orfevrerie / Défense 2 / Assistance à l'attaque / Jumelé (ambidextrie) / </t>
    </r>
    <r>
      <rPr>
        <i/>
        <sz val="10"/>
        <color rgb="FF000000"/>
        <rFont val="Times New Roman"/>
        <family val="1"/>
      </rPr>
      <t>(Ignore armure)</t>
    </r>
  </si>
  <si>
    <t>1 par attaque</t>
  </si>
  <si>
    <t>Défense 2 / Ignore armure / anti-véhicule / Destructeur / Choc 2 / Jumelé (Akimbo)</t>
  </si>
  <si>
    <t>Epée lumière (Une main)</t>
  </si>
  <si>
    <t>Orfevrerie / Lumière 6 / Anti-Anathème / Assistance à l'attaque</t>
  </si>
  <si>
    <t>Epée lumière (Deux mains)</t>
  </si>
  <si>
    <t>Lesté / Lumière 6 / Anti-Anathème / Assistance à l'attaque</t>
  </si>
  <si>
    <t>8D6 (24) + Force x2</t>
  </si>
  <si>
    <t>Ignore Cdf / Choc 2 / Dispertion 3 / Lesté / Lumière 2 / Lourd / Deux mains</t>
  </si>
  <si>
    <t>4D6 (12) + For. + 1D6 par PE(10)</t>
  </si>
  <si>
    <t>4D6 (12) + 1D6 par PE(10)</t>
  </si>
  <si>
    <t>1 par D6</t>
  </si>
  <si>
    <t>Ignore armure / Anti-véhicule / Fureur / Lourd / Deux mains / Assistance à l'attaque</t>
  </si>
  <si>
    <t>Nom</t>
  </si>
  <si>
    <t>Restriction</t>
  </si>
  <si>
    <t>Chargeur et balles grappes</t>
  </si>
  <si>
    <t>Distance</t>
  </si>
  <si>
    <t>+1D6 violence / -1D6 dégâts</t>
  </si>
  <si>
    <t>Interdit : Lance-flammes / Lasers / Arcs &amp; Arbalètes / Lances-grenades</t>
  </si>
  <si>
    <t>Chargeur et munitions explosives</t>
  </si>
  <si>
    <t>+1D6 dégâts / -1D6 violence</t>
  </si>
  <si>
    <t>Pointeur Laser</t>
  </si>
  <si>
    <t>+3D6 pour toucher à portée courte ou moyenne</t>
  </si>
  <si>
    <t>Interdit : Lance-flammes</t>
  </si>
  <si>
    <t>Munitions non létales</t>
  </si>
  <si>
    <t>Les tirs ne tuens pas</t>
  </si>
  <si>
    <t>Canon raccourci</t>
  </si>
  <si>
    <t>Portée courte ou moins : dispertion 3. Portée moyenne et plus : + 3 à la difficulté</t>
  </si>
  <si>
    <t>Lunette intelligente</t>
  </si>
  <si>
    <t>Armes à deux mains gagnent 1 niveau de portée</t>
  </si>
  <si>
    <t>Obligation : arme à 2 mains ou lourd. Interdit : Lance-flammes</t>
  </si>
  <si>
    <t>Canon long</t>
  </si>
  <si>
    <t>1 réussite auto à portée moyenne ou plus / Difficulté +3 à portée courte ou moins</t>
  </si>
  <si>
    <t>Munitions IEM</t>
  </si>
  <si>
    <t>Parasitage 2 / -1D6 dégâts et violence</t>
  </si>
  <si>
    <t>Interface de guidage</t>
  </si>
  <si>
    <t>Gagne : tir en sécurité</t>
  </si>
  <si>
    <t>Uniquement sur arme tirant balles, grenades, missiles ou roquettes</t>
  </si>
  <si>
    <t>Jumelage</t>
  </si>
  <si>
    <t>Gagne : jumelage (Akimbo ou Ambidextrie)</t>
  </si>
  <si>
    <t>Doit être acheté séparément par arme. Occupe 1 emplacement d'amélioration par armre. Interdit : Lourds ou deux mains</t>
  </si>
  <si>
    <t>10 par arme</t>
  </si>
  <si>
    <t>Munitions subsonique</t>
  </si>
  <si>
    <t>Gagne : Silencieux</t>
  </si>
  <si>
    <t>Interdit : Lance flammes / Lance-grenades / Laser</t>
  </si>
  <si>
    <t>Protection d'arme</t>
  </si>
  <si>
    <t>Réaction du tireur : +2</t>
  </si>
  <si>
    <t>Obligation : arme à 2 mains ou lourd.</t>
  </si>
  <si>
    <t>Revêtement Oméga</t>
  </si>
  <si>
    <t>Gagne : Assassin 2</t>
  </si>
  <si>
    <t>Obligation : sur arme avec effet silencieux</t>
  </si>
  <si>
    <t>Chambre double</t>
  </si>
  <si>
    <t>Gagne : Cadence 2</t>
  </si>
  <si>
    <t>Obligation : lourd ou 2 mains, avec balles  ou fléchettes. Prend 2 emplacement d'amélioration.</t>
  </si>
  <si>
    <t>Système de refroidissement</t>
  </si>
  <si>
    <t>Gagne : Tir en rafale et barrage 1. Arme légère devient 2 mains. Arme 2 mains devient Lourd.</t>
  </si>
  <si>
    <t>Obligation : Balles ou fléchettes, laser ou sonique. Interdit : Lourd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</si>
</sst>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9">
    <font>
      <sz val="10"/>
      <color rgb="FF000000"/>
      <name val="Times New Roman"/>
      <charset val="204"/>
    </font>
    <font>
      <sz val="10"/>
      <color rgb="FF000000"/>
      <name val="Times New Roman"/>
      <family val="1"/>
    </font>
    <font>
      <sz val="10"/>
      <color rgb="FF000000"/>
      <name val="Times New Roman"/>
      <family val="1"/>
    </font>
    <font>
      <sz val="10"/>
      <color rgb="FF000000"/>
      <name val="STHupo"/>
      <charset val="134"/>
    </font>
    <font>
      <sz val="22"/>
      <color rgb="FF000000"/>
      <name val="STHupo"/>
      <charset val="134"/>
    </font>
    <font>
      <sz val="20"/>
      <color rgb="FF000000"/>
      <name val="STHupo"/>
      <charset val="134"/>
    </font>
    <font>
      <sz val="16"/>
      <color rgb="FF000000"/>
      <name val="Source Sans Pro Black"/>
      <family val="2"/>
    </font>
    <font>
      <sz val="10"/>
      <color rgb="FF000000"/>
      <name val="Source Sans Pro Black"/>
      <family val="2"/>
    </font>
    <font>
      <sz val="14"/>
      <color rgb="FF000000"/>
      <name val="Source Sans Pro Black"/>
      <family val="2"/>
    </font>
    <font>
      <sz val="14"/>
      <color rgb="FF000000"/>
      <name val="Verdana Pro Black"/>
      <family val="2"/>
    </font>
    <font>
      <b/>
      <sz val="11"/>
      <color rgb="FF000000"/>
      <name val="Verdana Pro Black"/>
      <family val="2"/>
    </font>
    <font>
      <i/>
      <sz val="10"/>
      <color rgb="FF000000"/>
      <name val="Times New Roman"/>
      <family val="1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sz val="8"/>
      <name val="Times New Roman"/>
      <family val="1"/>
    </font>
    <font>
      <sz val="12"/>
      <color rgb="FF000000"/>
      <name val="Sitka Small Semibold"/>
    </font>
    <font>
      <b/>
      <sz val="10"/>
      <color rgb="FF000000"/>
      <name val="Times New Roman"/>
      <family val="1"/>
    </font>
    <font>
      <sz val="10"/>
      <color rgb="FF000000"/>
      <name val="Times New Roman"/>
      <family val="1"/>
      <charset val="204"/>
    </font>
    <font>
      <b/>
      <u/>
      <sz val="10"/>
      <color rgb="FF000000"/>
      <name val="Times New Roman"/>
      <family val="1"/>
    </font>
    <font>
      <b/>
      <sz val="10"/>
      <color rgb="FFFF0000"/>
      <name val="Times New Roman"/>
      <family val="1"/>
    </font>
    <font>
      <b/>
      <u/>
      <sz val="18"/>
      <color rgb="FF000000"/>
      <name val="Times New Roman"/>
      <family val="1"/>
    </font>
    <font>
      <sz val="10"/>
      <color theme="0"/>
      <name val="Times New Roman"/>
      <family val="1"/>
    </font>
    <font>
      <sz val="8"/>
      <color theme="5" tint="0.59999389629810485"/>
      <name val="Times New Roman"/>
      <family val="1"/>
    </font>
    <font>
      <sz val="10"/>
      <color theme="7" tint="0.59999389629810485"/>
      <name val="Times New Roman"/>
      <family val="1"/>
    </font>
    <font>
      <sz val="10"/>
      <color theme="8" tint="0.79998168889431442"/>
      <name val="Times New Roman"/>
      <family val="1"/>
    </font>
    <font>
      <sz val="10"/>
      <color theme="4" tint="0.59999389629810485"/>
      <name val="Times New Roman"/>
      <family val="1"/>
    </font>
    <font>
      <sz val="10"/>
      <color rgb="FFFFC000"/>
      <name val="Times New Roman"/>
      <family val="1"/>
    </font>
    <font>
      <i/>
      <sz val="8"/>
      <color rgb="FF000000"/>
      <name val="Times New Roman"/>
      <family val="1"/>
    </font>
    <font>
      <b/>
      <sz val="11"/>
      <color rgb="FF00B050"/>
      <name val="Times New Roman"/>
      <family val="1"/>
    </font>
  </fonts>
  <fills count="17">
    <fill>
      <patternFill patternType="none"/>
    </fill>
    <fill>
      <patternFill patternType="gray125"/>
    </fill>
    <fill>
      <patternFill patternType="solid">
        <fgColor theme="5" tint="0.59999389629810485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rgb="FF7030A0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4" tint="0.59999389629810485"/>
        <bgColor indexed="64"/>
      </patternFill>
    </fill>
  </fills>
  <borders count="6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/>
      <top style="hair">
        <color auto="1"/>
      </top>
      <bottom/>
      <diagonal/>
    </border>
    <border>
      <left/>
      <right/>
      <top/>
      <bottom style="hair">
        <color auto="1"/>
      </bottom>
      <diagonal/>
    </border>
    <border>
      <left style="thin">
        <color auto="1"/>
      </left>
      <right/>
      <top style="hair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hair">
        <color auto="1"/>
      </bottom>
      <diagonal/>
    </border>
    <border>
      <left style="thin">
        <color auto="1"/>
      </left>
      <right style="thin">
        <color auto="1"/>
      </right>
      <top/>
      <bottom style="hair">
        <color auto="1"/>
      </bottom>
      <diagonal/>
    </border>
    <border>
      <left style="thin">
        <color auto="1"/>
      </left>
      <right style="thin">
        <color auto="1"/>
      </right>
      <top style="hair">
        <color auto="1"/>
      </top>
      <bottom/>
      <diagonal/>
    </border>
    <border>
      <left/>
      <right style="thin">
        <color auto="1"/>
      </right>
      <top style="hair">
        <color auto="1"/>
      </top>
      <bottom/>
      <diagonal/>
    </border>
    <border>
      <left/>
      <right style="thin">
        <color auto="1"/>
      </right>
      <top/>
      <bottom style="hair">
        <color auto="1"/>
      </bottom>
      <diagonal/>
    </border>
    <border>
      <left/>
      <right/>
      <top style="medium">
        <color indexed="64"/>
      </top>
      <bottom/>
      <diagonal/>
    </border>
    <border>
      <left style="thin">
        <color auto="1"/>
      </left>
      <right/>
      <top style="medium">
        <color indexed="64"/>
      </top>
      <bottom style="hair">
        <color auto="1"/>
      </bottom>
      <diagonal/>
    </border>
    <border>
      <left/>
      <right style="thin">
        <color auto="1"/>
      </right>
      <top style="medium">
        <color indexed="64"/>
      </top>
      <bottom style="hair">
        <color auto="1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hair">
        <color auto="1"/>
      </bottom>
      <diagonal/>
    </border>
    <border>
      <left/>
      <right/>
      <top style="medium">
        <color indexed="64"/>
      </top>
      <bottom style="hair">
        <color auto="1"/>
      </bottom>
      <diagonal/>
    </border>
    <border>
      <left/>
      <right style="medium">
        <color indexed="64"/>
      </right>
      <top style="medium">
        <color indexed="64"/>
      </top>
      <bottom style="hair">
        <color auto="1"/>
      </bottom>
      <diagonal/>
    </border>
    <border>
      <left style="medium">
        <color indexed="64"/>
      </left>
      <right/>
      <top style="hair">
        <color auto="1"/>
      </top>
      <bottom/>
      <diagonal/>
    </border>
    <border>
      <left style="medium">
        <color indexed="64"/>
      </left>
      <right/>
      <top/>
      <bottom style="hair">
        <color auto="1"/>
      </bottom>
      <diagonal/>
    </border>
    <border>
      <left/>
      <right style="medium">
        <color indexed="64"/>
      </right>
      <top/>
      <bottom style="hair">
        <color auto="1"/>
      </bottom>
      <diagonal/>
    </border>
    <border>
      <left/>
      <right style="medium">
        <color indexed="64"/>
      </right>
      <top style="hair">
        <color auto="1"/>
      </top>
      <bottom/>
      <diagonal/>
    </border>
    <border>
      <left/>
      <right/>
      <top/>
      <bottom style="medium">
        <color indexed="64"/>
      </bottom>
      <diagonal/>
    </border>
    <border>
      <left/>
      <right style="thin">
        <color auto="1"/>
      </right>
      <top/>
      <bottom style="medium">
        <color indexed="64"/>
      </bottom>
      <diagonal/>
    </border>
    <border>
      <left style="thin">
        <color auto="1"/>
      </left>
      <right/>
      <top/>
      <bottom style="medium">
        <color indexed="64"/>
      </bottom>
      <diagonal/>
    </border>
    <border>
      <left style="thin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hair">
        <color auto="1"/>
      </top>
      <bottom style="hair">
        <color auto="1"/>
      </bottom>
      <diagonal/>
    </border>
    <border>
      <left/>
      <right style="thin">
        <color auto="1"/>
      </right>
      <top style="hair">
        <color auto="1"/>
      </top>
      <bottom style="hair">
        <color auto="1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dotted">
        <color indexed="64"/>
      </bottom>
      <diagonal/>
    </border>
    <border>
      <left/>
      <right style="medium">
        <color indexed="64"/>
      </right>
      <top style="dotted">
        <color indexed="64"/>
      </top>
      <bottom style="dotted">
        <color indexed="64"/>
      </bottom>
      <diagonal/>
    </border>
    <border>
      <left style="medium">
        <color indexed="64"/>
      </left>
      <right/>
      <top style="dotted">
        <color indexed="64"/>
      </top>
      <bottom/>
      <diagonal/>
    </border>
    <border>
      <left/>
      <right/>
      <top style="dotted">
        <color indexed="64"/>
      </top>
      <bottom/>
      <diagonal/>
    </border>
    <border>
      <left/>
      <right style="medium">
        <color indexed="64"/>
      </right>
      <top style="dotted">
        <color indexed="64"/>
      </top>
      <bottom/>
      <diagonal/>
    </border>
    <border>
      <left style="medium">
        <color indexed="64"/>
      </left>
      <right/>
      <top/>
      <bottom style="dotted">
        <color indexed="64"/>
      </bottom>
      <diagonal/>
    </border>
    <border>
      <left/>
      <right/>
      <top/>
      <bottom style="dotted">
        <color indexed="64"/>
      </bottom>
      <diagonal/>
    </border>
    <border>
      <left/>
      <right style="medium">
        <color indexed="64"/>
      </right>
      <top/>
      <bottom style="dotted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hair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hair">
        <color indexed="64"/>
      </bottom>
      <diagonal/>
    </border>
    <border>
      <left style="medium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medium">
        <color indexed="64"/>
      </left>
      <right style="thin">
        <color indexed="64"/>
      </right>
      <top style="hair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hair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</borders>
  <cellStyleXfs count="2">
    <xf numFmtId="0" fontId="0" fillId="0" borderId="0"/>
    <xf numFmtId="9" fontId="2" fillId="0" borderId="0" applyFont="0" applyFill="0" applyBorder="0" applyAlignment="0" applyProtection="0"/>
  </cellStyleXfs>
  <cellXfs count="300">
    <xf numFmtId="0" fontId="0" fillId="0" borderId="0" xfId="0" applyAlignment="1">
      <alignment horizontal="left" vertical="top"/>
    </xf>
    <xf numFmtId="0" fontId="0" fillId="0" borderId="0" xfId="0" applyAlignment="1">
      <alignment horizontal="center" vertical="top"/>
    </xf>
    <xf numFmtId="0" fontId="0" fillId="0" borderId="0" xfId="0" applyAlignment="1">
      <alignment vertical="top"/>
    </xf>
    <xf numFmtId="0" fontId="0" fillId="0" borderId="0" xfId="0" applyAlignment="1">
      <alignment horizontal="center" vertical="center"/>
    </xf>
    <xf numFmtId="0" fontId="0" fillId="0" borderId="0" xfId="0" applyAlignment="1">
      <alignment vertical="center"/>
    </xf>
    <xf numFmtId="0" fontId="0" fillId="0" borderId="0" xfId="0" applyAlignment="1">
      <alignment horizontal="left" vertical="center"/>
    </xf>
    <xf numFmtId="0" fontId="1" fillId="0" borderId="0" xfId="0" applyFont="1" applyAlignment="1">
      <alignment horizontal="left" vertical="top"/>
    </xf>
    <xf numFmtId="0" fontId="1" fillId="0" borderId="0" xfId="0" applyFont="1" applyAlignment="1">
      <alignment vertical="top"/>
    </xf>
    <xf numFmtId="0" fontId="0" fillId="0" borderId="14" xfId="0" applyBorder="1" applyAlignment="1">
      <alignment horizontal="left" vertical="top"/>
    </xf>
    <xf numFmtId="0" fontId="0" fillId="0" borderId="15" xfId="0" applyBorder="1" applyAlignment="1">
      <alignment horizontal="left" vertical="top"/>
    </xf>
    <xf numFmtId="0" fontId="0" fillId="0" borderId="17" xfId="0" applyBorder="1" applyAlignment="1">
      <alignment horizontal="left" vertical="top"/>
    </xf>
    <xf numFmtId="9" fontId="0" fillId="0" borderId="15" xfId="1" applyFont="1" applyBorder="1" applyAlignment="1">
      <alignment horizontal="left" vertical="top"/>
    </xf>
    <xf numFmtId="0" fontId="0" fillId="4" borderId="0" xfId="0" applyFill="1" applyAlignment="1">
      <alignment horizontal="left" vertical="top"/>
    </xf>
    <xf numFmtId="0" fontId="0" fillId="4" borderId="0" xfId="0" applyFill="1" applyAlignment="1">
      <alignment horizontal="center" vertical="top"/>
    </xf>
    <xf numFmtId="0" fontId="1" fillId="4" borderId="0" xfId="0" applyFont="1" applyFill="1" applyAlignment="1">
      <alignment horizontal="left" vertical="top"/>
    </xf>
    <xf numFmtId="0" fontId="1" fillId="4" borderId="0" xfId="0" applyFont="1" applyFill="1" applyAlignment="1">
      <alignment horizontal="center" vertical="top"/>
    </xf>
    <xf numFmtId="0" fontId="6" fillId="0" borderId="0" xfId="0" applyFont="1" applyAlignment="1">
      <alignment horizontal="left" vertical="top"/>
    </xf>
    <xf numFmtId="0" fontId="7" fillId="0" borderId="0" xfId="0" applyFont="1" applyAlignment="1">
      <alignment horizontal="left" vertical="top"/>
    </xf>
    <xf numFmtId="0" fontId="6" fillId="0" borderId="14" xfId="0" applyFont="1" applyBorder="1" applyAlignment="1">
      <alignment horizontal="left" vertical="top"/>
    </xf>
    <xf numFmtId="0" fontId="6" fillId="0" borderId="29" xfId="0" applyFont="1" applyBorder="1" applyAlignment="1">
      <alignment horizontal="left" vertical="top"/>
    </xf>
    <xf numFmtId="0" fontId="0" fillId="5" borderId="0" xfId="0" applyFill="1" applyAlignment="1">
      <alignment horizontal="left" vertical="top"/>
    </xf>
    <xf numFmtId="0" fontId="0" fillId="6" borderId="0" xfId="0" applyFill="1" applyAlignment="1">
      <alignment horizontal="left" vertical="top"/>
    </xf>
    <xf numFmtId="0" fontId="0" fillId="7" borderId="0" xfId="0" applyFill="1" applyAlignment="1">
      <alignment horizontal="left" vertical="top"/>
    </xf>
    <xf numFmtId="0" fontId="0" fillId="8" borderId="0" xfId="0" applyFill="1" applyAlignment="1">
      <alignment horizontal="left" vertical="top"/>
    </xf>
    <xf numFmtId="0" fontId="0" fillId="9" borderId="0" xfId="0" applyFill="1" applyAlignment="1">
      <alignment horizontal="left" vertical="top"/>
    </xf>
    <xf numFmtId="0" fontId="10" fillId="0" borderId="0" xfId="0" applyFont="1" applyAlignment="1">
      <alignment horizontal="left" vertical="top"/>
    </xf>
    <xf numFmtId="0" fontId="0" fillId="10" borderId="0" xfId="0" applyFill="1" applyAlignment="1">
      <alignment horizontal="left" vertical="top"/>
    </xf>
    <xf numFmtId="0" fontId="0" fillId="10" borderId="0" xfId="0" applyFill="1" applyAlignment="1">
      <alignment horizontal="center" vertical="top"/>
    </xf>
    <xf numFmtId="0" fontId="1" fillId="10" borderId="0" xfId="0" applyFont="1" applyFill="1" applyAlignment="1">
      <alignment horizontal="left" vertical="top"/>
    </xf>
    <xf numFmtId="0" fontId="1" fillId="10" borderId="0" xfId="0" applyFont="1" applyFill="1" applyAlignment="1">
      <alignment horizontal="center" vertical="top"/>
    </xf>
    <xf numFmtId="0" fontId="0" fillId="11" borderId="0" xfId="0" applyFill="1" applyAlignment="1">
      <alignment horizontal="left" vertical="top"/>
    </xf>
    <xf numFmtId="0" fontId="1" fillId="11" borderId="0" xfId="0" applyFont="1" applyFill="1" applyAlignment="1">
      <alignment horizontal="center" vertical="top"/>
    </xf>
    <xf numFmtId="0" fontId="0" fillId="11" borderId="0" xfId="0" applyFill="1" applyAlignment="1">
      <alignment horizontal="center" vertical="top"/>
    </xf>
    <xf numFmtId="0" fontId="1" fillId="11" borderId="0" xfId="0" applyFont="1" applyFill="1" applyAlignment="1">
      <alignment horizontal="left" vertical="top"/>
    </xf>
    <xf numFmtId="0" fontId="1" fillId="0" borderId="0" xfId="0" quotePrefix="1" applyFont="1" applyAlignment="1">
      <alignment horizontal="left" vertical="top"/>
    </xf>
    <xf numFmtId="0" fontId="6" fillId="0" borderId="0" xfId="0" applyFont="1" applyAlignment="1">
      <alignment horizontal="center" vertical="center"/>
    </xf>
    <xf numFmtId="0" fontId="0" fillId="0" borderId="15" xfId="0" applyBorder="1" applyAlignment="1">
      <alignment vertical="top"/>
    </xf>
    <xf numFmtId="0" fontId="0" fillId="0" borderId="16" xfId="0" applyBorder="1" applyAlignment="1">
      <alignment vertical="top"/>
    </xf>
    <xf numFmtId="0" fontId="0" fillId="0" borderId="17" xfId="0" applyBorder="1" applyAlignment="1">
      <alignment vertical="top"/>
    </xf>
    <xf numFmtId="0" fontId="0" fillId="0" borderId="39" xfId="0" applyBorder="1" applyAlignment="1">
      <alignment vertical="top"/>
    </xf>
    <xf numFmtId="0" fontId="0" fillId="0" borderId="18" xfId="0" applyBorder="1" applyAlignment="1">
      <alignment vertical="top"/>
    </xf>
    <xf numFmtId="0" fontId="15" fillId="0" borderId="0" xfId="0" applyFont="1" applyAlignment="1">
      <alignment horizontal="center" vertical="top"/>
    </xf>
    <xf numFmtId="0" fontId="6" fillId="0" borderId="0" xfId="0" applyFont="1" applyAlignment="1">
      <alignment horizontal="right" vertical="center"/>
    </xf>
    <xf numFmtId="0" fontId="1" fillId="0" borderId="0" xfId="0" applyFont="1" applyAlignment="1">
      <alignment horizontal="center" vertical="top"/>
    </xf>
    <xf numFmtId="0" fontId="0" fillId="0" borderId="15" xfId="0" applyBorder="1" applyAlignment="1">
      <alignment horizontal="center" vertical="top"/>
    </xf>
    <xf numFmtId="0" fontId="0" fillId="0" borderId="59" xfId="0" applyBorder="1" applyAlignment="1">
      <alignment horizontal="center" vertical="top"/>
    </xf>
    <xf numFmtId="0" fontId="1" fillId="0" borderId="60" xfId="0" applyFont="1" applyBorder="1" applyAlignment="1">
      <alignment horizontal="center" vertical="top"/>
    </xf>
    <xf numFmtId="0" fontId="1" fillId="0" borderId="61" xfId="0" applyFont="1" applyBorder="1" applyAlignment="1">
      <alignment horizontal="center" vertical="top"/>
    </xf>
    <xf numFmtId="0" fontId="0" fillId="0" borderId="14" xfId="0" applyBorder="1" applyAlignment="1">
      <alignment vertical="top"/>
    </xf>
    <xf numFmtId="0" fontId="0" fillId="0" borderId="29" xfId="0" applyBorder="1" applyAlignment="1">
      <alignment vertical="top"/>
    </xf>
    <xf numFmtId="0" fontId="0" fillId="0" borderId="13" xfId="0" applyBorder="1" applyAlignment="1">
      <alignment vertical="top"/>
    </xf>
    <xf numFmtId="0" fontId="0" fillId="0" borderId="62" xfId="0" applyBorder="1" applyAlignment="1">
      <alignment horizontal="center" vertical="top"/>
    </xf>
    <xf numFmtId="0" fontId="0" fillId="0" borderId="63" xfId="0" applyBorder="1" applyAlignment="1">
      <alignment horizontal="center" vertical="top"/>
    </xf>
    <xf numFmtId="0" fontId="0" fillId="0" borderId="64" xfId="0" applyBorder="1" applyAlignment="1">
      <alignment horizontal="center" vertical="top"/>
    </xf>
    <xf numFmtId="0" fontId="16" fillId="0" borderId="0" xfId="0" applyFont="1" applyAlignment="1">
      <alignment horizontal="left" vertical="top"/>
    </xf>
    <xf numFmtId="0" fontId="16" fillId="0" borderId="0" xfId="0" applyFont="1" applyAlignment="1">
      <alignment horizontal="right" vertical="top"/>
    </xf>
    <xf numFmtId="0" fontId="17" fillId="0" borderId="0" xfId="0" applyFont="1" applyAlignment="1">
      <alignment horizontal="left" vertical="top"/>
    </xf>
    <xf numFmtId="0" fontId="18" fillId="14" borderId="0" xfId="0" applyFont="1" applyFill="1" applyAlignment="1">
      <alignment horizontal="left" vertical="top"/>
    </xf>
    <xf numFmtId="0" fontId="0" fillId="14" borderId="0" xfId="0" applyFill="1" applyAlignment="1">
      <alignment horizontal="left" vertical="top"/>
    </xf>
    <xf numFmtId="0" fontId="1" fillId="14" borderId="0" xfId="0" applyFont="1" applyFill="1" applyAlignment="1">
      <alignment horizontal="left" vertical="top"/>
    </xf>
    <xf numFmtId="0" fontId="18" fillId="15" borderId="0" xfId="0" applyFont="1" applyFill="1" applyAlignment="1">
      <alignment horizontal="left" vertical="top"/>
    </xf>
    <xf numFmtId="0" fontId="0" fillId="15" borderId="0" xfId="0" applyFill="1" applyAlignment="1">
      <alignment horizontal="left" vertical="top"/>
    </xf>
    <xf numFmtId="0" fontId="1" fillId="15" borderId="0" xfId="0" applyFont="1" applyFill="1" applyAlignment="1">
      <alignment horizontal="left" vertical="top"/>
    </xf>
    <xf numFmtId="0" fontId="19" fillId="15" borderId="0" xfId="0" applyFont="1" applyFill="1" applyAlignment="1">
      <alignment horizontal="left" vertical="top"/>
    </xf>
    <xf numFmtId="0" fontId="16" fillId="15" borderId="0" xfId="0" applyFont="1" applyFill="1" applyAlignment="1">
      <alignment horizontal="left" vertical="top"/>
    </xf>
    <xf numFmtId="0" fontId="20" fillId="0" borderId="0" xfId="0" applyFont="1" applyAlignment="1">
      <alignment horizontal="left" vertical="top"/>
    </xf>
    <xf numFmtId="0" fontId="21" fillId="0" borderId="0" xfId="0" applyFont="1" applyAlignment="1">
      <alignment horizontal="left" vertical="top"/>
    </xf>
    <xf numFmtId="0" fontId="27" fillId="0" borderId="0" xfId="0" applyFont="1" applyAlignment="1">
      <alignment horizontal="center" vertical="top"/>
    </xf>
    <xf numFmtId="0" fontId="27" fillId="0" borderId="0" xfId="0" applyFont="1" applyAlignment="1">
      <alignment horizontal="left" vertical="top"/>
    </xf>
    <xf numFmtId="0" fontId="11" fillId="15" borderId="0" xfId="0" applyFont="1" applyFill="1" applyAlignment="1">
      <alignment horizontal="left" vertical="top"/>
    </xf>
    <xf numFmtId="0" fontId="28" fillId="0" borderId="0" xfId="0" applyFont="1" applyAlignment="1">
      <alignment horizontal="left" vertical="top"/>
    </xf>
    <xf numFmtId="0" fontId="0" fillId="0" borderId="0" xfId="0" applyAlignment="1">
      <alignment horizontal="left" vertical="top"/>
    </xf>
    <xf numFmtId="0" fontId="3" fillId="0" borderId="0" xfId="0" applyFont="1" applyAlignment="1">
      <alignment horizontal="left" vertical="top"/>
    </xf>
    <xf numFmtId="0" fontId="0" fillId="0" borderId="0" xfId="0" applyAlignment="1">
      <alignment horizontal="center" vertical="top"/>
    </xf>
    <xf numFmtId="0" fontId="9" fillId="0" borderId="0" xfId="0" applyFont="1" applyAlignment="1">
      <alignment horizontal="center" vertical="top"/>
    </xf>
    <xf numFmtId="0" fontId="22" fillId="2" borderId="66" xfId="0" applyFont="1" applyFill="1" applyBorder="1" applyAlignment="1" applyProtection="1">
      <alignment horizontal="center" vertical="top"/>
      <protection locked="0"/>
    </xf>
    <xf numFmtId="0" fontId="22" fillId="2" borderId="5" xfId="0" applyFont="1" applyFill="1" applyBorder="1" applyAlignment="1" applyProtection="1">
      <alignment horizontal="center" vertical="top"/>
      <protection locked="0"/>
    </xf>
    <xf numFmtId="0" fontId="1" fillId="2" borderId="67" xfId="0" applyFont="1" applyFill="1" applyBorder="1" applyAlignment="1" applyProtection="1">
      <alignment horizontal="center" vertical="top"/>
      <protection locked="0"/>
    </xf>
    <xf numFmtId="0" fontId="1" fillId="2" borderId="2" xfId="0" applyFont="1" applyFill="1" applyBorder="1" applyAlignment="1" applyProtection="1">
      <alignment horizontal="center" vertical="top"/>
      <protection locked="0"/>
    </xf>
    <xf numFmtId="0" fontId="22" fillId="2" borderId="68" xfId="0" applyFont="1" applyFill="1" applyBorder="1" applyAlignment="1" applyProtection="1">
      <alignment horizontal="center" vertical="top"/>
      <protection locked="0"/>
    </xf>
    <xf numFmtId="0" fontId="22" fillId="2" borderId="1" xfId="0" applyFont="1" applyFill="1" applyBorder="1" applyAlignment="1" applyProtection="1">
      <alignment horizontal="center" vertical="top"/>
      <protection locked="0"/>
    </xf>
    <xf numFmtId="0" fontId="22" fillId="2" borderId="19" xfId="0" applyFont="1" applyFill="1" applyBorder="1" applyAlignment="1" applyProtection="1">
      <alignment horizontal="center" vertical="top"/>
      <protection locked="0"/>
    </xf>
    <xf numFmtId="0" fontId="22" fillId="2" borderId="3" xfId="0" applyFont="1" applyFill="1" applyBorder="1" applyAlignment="1" applyProtection="1">
      <alignment horizontal="center" vertical="top"/>
      <protection locked="0"/>
    </xf>
    <xf numFmtId="0" fontId="1" fillId="2" borderId="40" xfId="0" applyFont="1" applyFill="1" applyBorder="1" applyAlignment="1" applyProtection="1">
      <alignment horizontal="center" vertical="top"/>
      <protection locked="0"/>
    </xf>
    <xf numFmtId="0" fontId="1" fillId="2" borderId="11" xfId="0" applyFont="1" applyFill="1" applyBorder="1" applyAlignment="1" applyProtection="1">
      <alignment horizontal="center" vertical="top"/>
      <protection locked="0"/>
    </xf>
    <xf numFmtId="0" fontId="26" fillId="6" borderId="66" xfId="0" applyFont="1" applyFill="1" applyBorder="1" applyAlignment="1" applyProtection="1">
      <alignment horizontal="center" vertical="top"/>
      <protection locked="0"/>
    </xf>
    <xf numFmtId="0" fontId="26" fillId="6" borderId="5" xfId="0" applyFont="1" applyFill="1" applyBorder="1" applyAlignment="1" applyProtection="1">
      <alignment horizontal="center" vertical="top"/>
      <protection locked="0"/>
    </xf>
    <xf numFmtId="0" fontId="1" fillId="6" borderId="67" xfId="0" applyFont="1" applyFill="1" applyBorder="1" applyAlignment="1" applyProtection="1">
      <alignment horizontal="center" vertical="top"/>
      <protection locked="0"/>
    </xf>
    <xf numFmtId="0" fontId="1" fillId="6" borderId="2" xfId="0" applyFont="1" applyFill="1" applyBorder="1" applyAlignment="1" applyProtection="1">
      <alignment horizontal="center" vertical="top"/>
      <protection locked="0"/>
    </xf>
    <xf numFmtId="0" fontId="26" fillId="6" borderId="68" xfId="0" applyFont="1" applyFill="1" applyBorder="1" applyAlignment="1" applyProtection="1">
      <alignment horizontal="center" vertical="top"/>
      <protection locked="0"/>
    </xf>
    <xf numFmtId="0" fontId="26" fillId="6" borderId="1" xfId="0" applyFont="1" applyFill="1" applyBorder="1" applyAlignment="1" applyProtection="1">
      <alignment horizontal="center" vertical="top"/>
      <protection locked="0"/>
    </xf>
    <xf numFmtId="0" fontId="1" fillId="6" borderId="40" xfId="0" applyFont="1" applyFill="1" applyBorder="1" applyAlignment="1" applyProtection="1">
      <alignment horizontal="center" vertical="top"/>
      <protection locked="0"/>
    </xf>
    <xf numFmtId="0" fontId="1" fillId="6" borderId="11" xfId="0" applyFont="1" applyFill="1" applyBorder="1" applyAlignment="1" applyProtection="1">
      <alignment horizontal="center" vertical="top"/>
      <protection locked="0"/>
    </xf>
    <xf numFmtId="0" fontId="25" fillId="16" borderId="66" xfId="0" applyFont="1" applyFill="1" applyBorder="1" applyAlignment="1" applyProtection="1">
      <alignment horizontal="center" vertical="top"/>
      <protection locked="0"/>
    </xf>
    <xf numFmtId="0" fontId="25" fillId="16" borderId="5" xfId="0" applyFont="1" applyFill="1" applyBorder="1" applyAlignment="1" applyProtection="1">
      <alignment horizontal="center" vertical="top"/>
      <protection locked="0"/>
    </xf>
    <xf numFmtId="0" fontId="1" fillId="16" borderId="67" xfId="0" applyFont="1" applyFill="1" applyBorder="1" applyAlignment="1" applyProtection="1">
      <alignment horizontal="center" vertical="top"/>
      <protection locked="0"/>
    </xf>
    <xf numFmtId="0" fontId="1" fillId="16" borderId="2" xfId="0" applyFont="1" applyFill="1" applyBorder="1" applyAlignment="1" applyProtection="1">
      <alignment horizontal="center" vertical="top"/>
      <protection locked="0"/>
    </xf>
    <xf numFmtId="0" fontId="25" fillId="16" borderId="68" xfId="0" applyFont="1" applyFill="1" applyBorder="1" applyAlignment="1" applyProtection="1">
      <alignment horizontal="center" vertical="top"/>
      <protection locked="0"/>
    </xf>
    <xf numFmtId="0" fontId="25" fillId="16" borderId="1" xfId="0" applyFont="1" applyFill="1" applyBorder="1" applyAlignment="1" applyProtection="1">
      <alignment horizontal="center" vertical="top"/>
      <protection locked="0"/>
    </xf>
    <xf numFmtId="0" fontId="1" fillId="16" borderId="40" xfId="0" applyFont="1" applyFill="1" applyBorder="1" applyAlignment="1" applyProtection="1">
      <alignment horizontal="center" vertical="top"/>
      <protection locked="0"/>
    </xf>
    <xf numFmtId="0" fontId="1" fillId="16" borderId="11" xfId="0" applyFont="1" applyFill="1" applyBorder="1" applyAlignment="1" applyProtection="1">
      <alignment horizontal="center" vertical="top"/>
      <protection locked="0"/>
    </xf>
    <xf numFmtId="0" fontId="24" fillId="14" borderId="66" xfId="0" applyFont="1" applyFill="1" applyBorder="1" applyAlignment="1" applyProtection="1">
      <alignment horizontal="center" vertical="top"/>
      <protection locked="0"/>
    </xf>
    <xf numFmtId="0" fontId="24" fillId="14" borderId="5" xfId="0" applyFont="1" applyFill="1" applyBorder="1" applyAlignment="1" applyProtection="1">
      <alignment horizontal="center" vertical="top"/>
      <protection locked="0"/>
    </xf>
    <xf numFmtId="0" fontId="1" fillId="14" borderId="67" xfId="0" applyFont="1" applyFill="1" applyBorder="1" applyAlignment="1" applyProtection="1">
      <alignment horizontal="center" vertical="top"/>
      <protection locked="0"/>
    </xf>
    <xf numFmtId="0" fontId="1" fillId="14" borderId="2" xfId="0" applyFont="1" applyFill="1" applyBorder="1" applyAlignment="1" applyProtection="1">
      <alignment horizontal="center" vertical="top"/>
      <protection locked="0"/>
    </xf>
    <xf numFmtId="0" fontId="24" fillId="14" borderId="68" xfId="0" applyFont="1" applyFill="1" applyBorder="1" applyAlignment="1" applyProtection="1">
      <alignment horizontal="center" vertical="top"/>
      <protection locked="0"/>
    </xf>
    <xf numFmtId="0" fontId="24" fillId="14" borderId="1" xfId="0" applyFont="1" applyFill="1" applyBorder="1" applyAlignment="1" applyProtection="1">
      <alignment horizontal="center" vertical="top"/>
      <protection locked="0"/>
    </xf>
    <xf numFmtId="0" fontId="1" fillId="14" borderId="40" xfId="0" applyFont="1" applyFill="1" applyBorder="1" applyAlignment="1" applyProtection="1">
      <alignment horizontal="center" vertical="top"/>
      <protection locked="0"/>
    </xf>
    <xf numFmtId="0" fontId="1" fillId="14" borderId="11" xfId="0" applyFont="1" applyFill="1" applyBorder="1" applyAlignment="1" applyProtection="1">
      <alignment horizontal="center" vertical="top"/>
      <protection locked="0"/>
    </xf>
    <xf numFmtId="0" fontId="23" fillId="3" borderId="66" xfId="0" applyFont="1" applyFill="1" applyBorder="1" applyAlignment="1" applyProtection="1">
      <alignment horizontal="center" vertical="top"/>
      <protection locked="0"/>
    </xf>
    <xf numFmtId="0" fontId="23" fillId="3" borderId="5" xfId="0" applyFont="1" applyFill="1" applyBorder="1" applyAlignment="1" applyProtection="1">
      <alignment horizontal="center" vertical="top"/>
      <protection locked="0"/>
    </xf>
    <xf numFmtId="0" fontId="1" fillId="3" borderId="67" xfId="0" applyFont="1" applyFill="1" applyBorder="1" applyAlignment="1" applyProtection="1">
      <alignment horizontal="center" vertical="top"/>
      <protection locked="0"/>
    </xf>
    <xf numFmtId="0" fontId="1" fillId="3" borderId="2" xfId="0" applyFont="1" applyFill="1" applyBorder="1" applyAlignment="1" applyProtection="1">
      <alignment horizontal="center" vertical="top"/>
      <protection locked="0"/>
    </xf>
    <xf numFmtId="0" fontId="23" fillId="3" borderId="68" xfId="0" applyFont="1" applyFill="1" applyBorder="1" applyAlignment="1" applyProtection="1">
      <alignment horizontal="center" vertical="top"/>
      <protection locked="0"/>
    </xf>
    <xf numFmtId="0" fontId="23" fillId="3" borderId="1" xfId="0" applyFont="1" applyFill="1" applyBorder="1" applyAlignment="1" applyProtection="1">
      <alignment horizontal="center" vertical="top"/>
      <protection locked="0"/>
    </xf>
    <xf numFmtId="0" fontId="1" fillId="3" borderId="40" xfId="0" applyFont="1" applyFill="1" applyBorder="1" applyAlignment="1" applyProtection="1">
      <alignment horizontal="center" vertical="top"/>
      <protection locked="0"/>
    </xf>
    <xf numFmtId="0" fontId="1" fillId="3" borderId="11" xfId="0" applyFont="1" applyFill="1" applyBorder="1" applyAlignment="1" applyProtection="1">
      <alignment horizontal="center" vertical="top"/>
      <protection locked="0"/>
    </xf>
    <xf numFmtId="0" fontId="22" fillId="2" borderId="6" xfId="0" applyFont="1" applyFill="1" applyBorder="1" applyAlignment="1" applyProtection="1">
      <alignment horizontal="center" vertical="top"/>
      <protection locked="0"/>
    </xf>
    <xf numFmtId="0" fontId="1" fillId="2" borderId="8" xfId="0" applyFont="1" applyFill="1" applyBorder="1" applyAlignment="1" applyProtection="1">
      <alignment horizontal="center" vertical="top"/>
      <protection locked="0"/>
    </xf>
    <xf numFmtId="0" fontId="22" fillId="2" borderId="9" xfId="0" applyFont="1" applyFill="1" applyBorder="1" applyAlignment="1" applyProtection="1">
      <alignment horizontal="center" vertical="top"/>
      <protection locked="0"/>
    </xf>
    <xf numFmtId="0" fontId="22" fillId="2" borderId="65" xfId="0" applyFont="1" applyFill="1" applyBorder="1" applyAlignment="1" applyProtection="1">
      <alignment horizontal="center" vertical="top"/>
      <protection locked="0"/>
    </xf>
    <xf numFmtId="0" fontId="1" fillId="2" borderId="12" xfId="0" applyFont="1" applyFill="1" applyBorder="1" applyAlignment="1" applyProtection="1">
      <alignment horizontal="center" vertical="top"/>
      <protection locked="0"/>
    </xf>
    <xf numFmtId="0" fontId="26" fillId="6" borderId="6" xfId="0" applyFont="1" applyFill="1" applyBorder="1" applyAlignment="1" applyProtection="1">
      <alignment horizontal="center" vertical="top"/>
      <protection locked="0"/>
    </xf>
    <xf numFmtId="0" fontId="1" fillId="6" borderId="8" xfId="0" applyFont="1" applyFill="1" applyBorder="1" applyAlignment="1" applyProtection="1">
      <alignment horizontal="center" vertical="top"/>
      <protection locked="0"/>
    </xf>
    <xf numFmtId="0" fontId="26" fillId="6" borderId="9" xfId="0" applyFont="1" applyFill="1" applyBorder="1" applyAlignment="1" applyProtection="1">
      <alignment horizontal="center" vertical="top"/>
      <protection locked="0"/>
    </xf>
    <xf numFmtId="0" fontId="1" fillId="6" borderId="12" xfId="0" applyFont="1" applyFill="1" applyBorder="1" applyAlignment="1" applyProtection="1">
      <alignment horizontal="center" vertical="top"/>
      <protection locked="0"/>
    </xf>
    <xf numFmtId="0" fontId="25" fillId="16" borderId="6" xfId="0" applyFont="1" applyFill="1" applyBorder="1" applyAlignment="1" applyProtection="1">
      <alignment horizontal="center" vertical="top"/>
      <protection locked="0"/>
    </xf>
    <xf numFmtId="0" fontId="1" fillId="16" borderId="8" xfId="0" applyFont="1" applyFill="1" applyBorder="1" applyAlignment="1" applyProtection="1">
      <alignment horizontal="center" vertical="top"/>
      <protection locked="0"/>
    </xf>
    <xf numFmtId="0" fontId="25" fillId="16" borderId="9" xfId="0" applyFont="1" applyFill="1" applyBorder="1" applyAlignment="1" applyProtection="1">
      <alignment horizontal="center" vertical="top"/>
      <protection locked="0"/>
    </xf>
    <xf numFmtId="0" fontId="1" fillId="16" borderId="12" xfId="0" applyFont="1" applyFill="1" applyBorder="1" applyAlignment="1" applyProtection="1">
      <alignment horizontal="center" vertical="top"/>
      <protection locked="0"/>
    </xf>
    <xf numFmtId="0" fontId="24" fillId="14" borderId="6" xfId="0" applyFont="1" applyFill="1" applyBorder="1" applyAlignment="1" applyProtection="1">
      <alignment horizontal="center" vertical="top"/>
      <protection locked="0"/>
    </xf>
    <xf numFmtId="0" fontId="1" fillId="14" borderId="8" xfId="0" applyFont="1" applyFill="1" applyBorder="1" applyAlignment="1" applyProtection="1">
      <alignment horizontal="center" vertical="top"/>
      <protection locked="0"/>
    </xf>
    <xf numFmtId="0" fontId="24" fillId="14" borderId="9" xfId="0" applyFont="1" applyFill="1" applyBorder="1" applyAlignment="1" applyProtection="1">
      <alignment horizontal="center" vertical="top"/>
      <protection locked="0"/>
    </xf>
    <xf numFmtId="0" fontId="1" fillId="14" borderId="12" xfId="0" applyFont="1" applyFill="1" applyBorder="1" applyAlignment="1" applyProtection="1">
      <alignment horizontal="center" vertical="top"/>
      <protection locked="0"/>
    </xf>
    <xf numFmtId="0" fontId="23" fillId="3" borderId="6" xfId="0" applyFont="1" applyFill="1" applyBorder="1" applyAlignment="1" applyProtection="1">
      <alignment horizontal="center" vertical="top"/>
      <protection locked="0"/>
    </xf>
    <xf numFmtId="0" fontId="1" fillId="3" borderId="8" xfId="0" applyFont="1" applyFill="1" applyBorder="1" applyAlignment="1" applyProtection="1">
      <alignment horizontal="center" vertical="top"/>
      <protection locked="0"/>
    </xf>
    <xf numFmtId="0" fontId="23" fillId="3" borderId="9" xfId="0" applyFont="1" applyFill="1" applyBorder="1" applyAlignment="1" applyProtection="1">
      <alignment horizontal="center" vertical="top"/>
      <protection locked="0"/>
    </xf>
    <xf numFmtId="0" fontId="1" fillId="3" borderId="12" xfId="0" applyFont="1" applyFill="1" applyBorder="1" applyAlignment="1" applyProtection="1">
      <alignment horizontal="center" vertical="top"/>
      <protection locked="0"/>
    </xf>
    <xf numFmtId="0" fontId="1" fillId="0" borderId="45" xfId="0" applyFont="1" applyBorder="1" applyAlignment="1">
      <alignment horizontal="center" vertical="top" wrapText="1"/>
    </xf>
    <xf numFmtId="0" fontId="0" fillId="0" borderId="46" xfId="0" applyBorder="1" applyAlignment="1">
      <alignment horizontal="center" vertical="top" wrapText="1"/>
    </xf>
    <xf numFmtId="0" fontId="0" fillId="0" borderId="47" xfId="0" applyBorder="1" applyAlignment="1">
      <alignment horizontal="center" vertical="top" wrapText="1"/>
    </xf>
    <xf numFmtId="0" fontId="3" fillId="3" borderId="5" xfId="0" applyFont="1" applyFill="1" applyBorder="1" applyAlignment="1">
      <alignment horizontal="center" vertical="center"/>
    </xf>
    <xf numFmtId="0" fontId="3" fillId="3" borderId="2" xfId="0" applyFont="1" applyFill="1" applyBorder="1" applyAlignment="1">
      <alignment horizontal="center" vertical="center"/>
    </xf>
    <xf numFmtId="0" fontId="3" fillId="3" borderId="6" xfId="0" applyFont="1" applyFill="1" applyBorder="1" applyAlignment="1">
      <alignment horizontal="center" vertical="center"/>
    </xf>
    <xf numFmtId="0" fontId="3" fillId="3" borderId="8" xfId="0" applyFont="1" applyFill="1" applyBorder="1" applyAlignment="1">
      <alignment horizontal="center" vertical="center"/>
    </xf>
    <xf numFmtId="0" fontId="3" fillId="3" borderId="1" xfId="0" applyFont="1" applyFill="1" applyBorder="1" applyAlignment="1">
      <alignment horizontal="center" vertical="center"/>
    </xf>
    <xf numFmtId="0" fontId="3" fillId="3" borderId="9" xfId="0" applyFont="1" applyFill="1" applyBorder="1" applyAlignment="1">
      <alignment horizontal="center" vertical="center"/>
    </xf>
    <xf numFmtId="0" fontId="3" fillId="2" borderId="1" xfId="0" applyFont="1" applyFill="1" applyBorder="1" applyAlignment="1">
      <alignment horizontal="center" vertical="center"/>
    </xf>
    <xf numFmtId="0" fontId="3" fillId="2" borderId="2" xfId="0" applyFont="1" applyFill="1" applyBorder="1" applyAlignment="1">
      <alignment horizontal="center" vertical="center"/>
    </xf>
    <xf numFmtId="0" fontId="3" fillId="2" borderId="9" xfId="0" applyFont="1" applyFill="1" applyBorder="1" applyAlignment="1">
      <alignment horizontal="center" vertical="center"/>
    </xf>
    <xf numFmtId="0" fontId="3" fillId="2" borderId="8" xfId="0" applyFont="1" applyFill="1" applyBorder="1" applyAlignment="1">
      <alignment horizontal="center" vertical="center"/>
    </xf>
    <xf numFmtId="0" fontId="3" fillId="3" borderId="4" xfId="0" applyFont="1" applyFill="1" applyBorder="1" applyAlignment="1">
      <alignment horizontal="center" vertical="center"/>
    </xf>
    <xf numFmtId="0" fontId="3" fillId="3" borderId="7" xfId="0" applyFont="1" applyFill="1" applyBorder="1" applyAlignment="1">
      <alignment horizontal="center" vertical="center"/>
    </xf>
    <xf numFmtId="0" fontId="3" fillId="3" borderId="10" xfId="0" applyFont="1" applyFill="1" applyBorder="1" applyAlignment="1">
      <alignment horizontal="center" vertical="center"/>
    </xf>
    <xf numFmtId="0" fontId="3" fillId="3" borderId="3" xfId="0" applyFont="1" applyFill="1" applyBorder="1" applyAlignment="1">
      <alignment horizontal="center" vertical="center"/>
    </xf>
    <xf numFmtId="0" fontId="3" fillId="3" borderId="11" xfId="0" applyFont="1" applyFill="1" applyBorder="1" applyAlignment="1">
      <alignment horizontal="center" vertical="center"/>
    </xf>
    <xf numFmtId="0" fontId="3" fillId="3" borderId="12" xfId="0" applyFont="1" applyFill="1" applyBorder="1" applyAlignment="1">
      <alignment horizontal="center" vertical="center"/>
    </xf>
    <xf numFmtId="0" fontId="3" fillId="14" borderId="4" xfId="0" applyFont="1" applyFill="1" applyBorder="1" applyAlignment="1">
      <alignment horizontal="center" vertical="center"/>
    </xf>
    <xf numFmtId="0" fontId="3" fillId="14" borderId="7" xfId="0" applyFont="1" applyFill="1" applyBorder="1" applyAlignment="1">
      <alignment horizontal="center" vertical="center"/>
    </xf>
    <xf numFmtId="0" fontId="3" fillId="14" borderId="10" xfId="0" applyFont="1" applyFill="1" applyBorder="1" applyAlignment="1">
      <alignment horizontal="center" vertical="center"/>
    </xf>
    <xf numFmtId="0" fontId="3" fillId="14" borderId="5" xfId="0" applyFont="1" applyFill="1" applyBorder="1" applyAlignment="1">
      <alignment horizontal="center" vertical="center"/>
    </xf>
    <xf numFmtId="0" fontId="3" fillId="14" borderId="3" xfId="0" applyFont="1" applyFill="1" applyBorder="1" applyAlignment="1">
      <alignment horizontal="center" vertical="center"/>
    </xf>
    <xf numFmtId="0" fontId="3" fillId="14" borderId="11" xfId="0" applyFont="1" applyFill="1" applyBorder="1" applyAlignment="1">
      <alignment horizontal="center" vertical="center"/>
    </xf>
    <xf numFmtId="0" fontId="3" fillId="14" borderId="2" xfId="0" applyFont="1" applyFill="1" applyBorder="1" applyAlignment="1">
      <alignment horizontal="center" vertical="center"/>
    </xf>
    <xf numFmtId="0" fontId="3" fillId="14" borderId="6" xfId="0" applyFont="1" applyFill="1" applyBorder="1" applyAlignment="1">
      <alignment horizontal="center" vertical="center"/>
    </xf>
    <xf numFmtId="0" fontId="3" fillId="14" borderId="8" xfId="0" applyFont="1" applyFill="1" applyBorder="1" applyAlignment="1">
      <alignment horizontal="center" vertical="center"/>
    </xf>
    <xf numFmtId="0" fontId="3" fillId="14" borderId="1" xfId="0" applyFont="1" applyFill="1" applyBorder="1" applyAlignment="1">
      <alignment horizontal="center" vertical="center"/>
    </xf>
    <xf numFmtId="0" fontId="3" fillId="14" borderId="9" xfId="0" applyFont="1" applyFill="1" applyBorder="1" applyAlignment="1">
      <alignment horizontal="center" vertical="center"/>
    </xf>
    <xf numFmtId="0" fontId="3" fillId="14" borderId="12" xfId="0" applyFont="1" applyFill="1" applyBorder="1" applyAlignment="1">
      <alignment horizontal="center" vertical="center"/>
    </xf>
    <xf numFmtId="0" fontId="3" fillId="16" borderId="4" xfId="0" applyFont="1" applyFill="1" applyBorder="1" applyAlignment="1">
      <alignment horizontal="center" vertical="center"/>
    </xf>
    <xf numFmtId="0" fontId="3" fillId="16" borderId="7" xfId="0" applyFont="1" applyFill="1" applyBorder="1" applyAlignment="1">
      <alignment horizontal="center" vertical="center"/>
    </xf>
    <xf numFmtId="0" fontId="3" fillId="16" borderId="10" xfId="0" applyFont="1" applyFill="1" applyBorder="1" applyAlignment="1">
      <alignment horizontal="center" vertical="center"/>
    </xf>
    <xf numFmtId="0" fontId="3" fillId="16" borderId="5" xfId="0" applyFont="1" applyFill="1" applyBorder="1" applyAlignment="1">
      <alignment horizontal="center" vertical="center"/>
    </xf>
    <xf numFmtId="0" fontId="3" fillId="16" borderId="3" xfId="0" applyFont="1" applyFill="1" applyBorder="1" applyAlignment="1">
      <alignment horizontal="center" vertical="center"/>
    </xf>
    <xf numFmtId="0" fontId="3" fillId="16" borderId="11" xfId="0" applyFont="1" applyFill="1" applyBorder="1" applyAlignment="1">
      <alignment horizontal="center" vertical="center"/>
    </xf>
    <xf numFmtId="0" fontId="3" fillId="16" borderId="2" xfId="0" applyFont="1" applyFill="1" applyBorder="1" applyAlignment="1">
      <alignment horizontal="center" vertical="center"/>
    </xf>
    <xf numFmtId="0" fontId="3" fillId="16" borderId="6" xfId="0" applyFont="1" applyFill="1" applyBorder="1" applyAlignment="1">
      <alignment horizontal="center" vertical="center"/>
    </xf>
    <xf numFmtId="0" fontId="3" fillId="16" borderId="8" xfId="0" applyFont="1" applyFill="1" applyBorder="1" applyAlignment="1">
      <alignment horizontal="center" vertical="center"/>
    </xf>
    <xf numFmtId="0" fontId="3" fillId="16" borderId="1" xfId="0" applyFont="1" applyFill="1" applyBorder="1" applyAlignment="1">
      <alignment horizontal="center" vertical="center"/>
    </xf>
    <xf numFmtId="0" fontId="3" fillId="16" borderId="9" xfId="0" applyFont="1" applyFill="1" applyBorder="1" applyAlignment="1">
      <alignment horizontal="center" vertical="center"/>
    </xf>
    <xf numFmtId="0" fontId="3" fillId="16" borderId="12" xfId="0" applyFont="1" applyFill="1" applyBorder="1" applyAlignment="1">
      <alignment horizontal="center" vertical="center"/>
    </xf>
    <xf numFmtId="0" fontId="3" fillId="6" borderId="4" xfId="0" applyFont="1" applyFill="1" applyBorder="1" applyAlignment="1">
      <alignment horizontal="center" vertical="center"/>
    </xf>
    <xf numFmtId="0" fontId="3" fillId="6" borderId="7" xfId="0" applyFont="1" applyFill="1" applyBorder="1" applyAlignment="1">
      <alignment horizontal="center" vertical="center"/>
    </xf>
    <xf numFmtId="0" fontId="3" fillId="6" borderId="10" xfId="0" applyFont="1" applyFill="1" applyBorder="1" applyAlignment="1">
      <alignment horizontal="center" vertical="center"/>
    </xf>
    <xf numFmtId="0" fontId="3" fillId="6" borderId="5" xfId="0" applyFont="1" applyFill="1" applyBorder="1" applyAlignment="1">
      <alignment horizontal="center" vertical="center"/>
    </xf>
    <xf numFmtId="0" fontId="3" fillId="6" borderId="3" xfId="0" applyFont="1" applyFill="1" applyBorder="1" applyAlignment="1">
      <alignment horizontal="center" vertical="center"/>
    </xf>
    <xf numFmtId="0" fontId="3" fillId="6" borderId="11" xfId="0" applyFont="1" applyFill="1" applyBorder="1" applyAlignment="1">
      <alignment horizontal="center" vertical="center"/>
    </xf>
    <xf numFmtId="0" fontId="3" fillId="6" borderId="2" xfId="0" applyFont="1" applyFill="1" applyBorder="1" applyAlignment="1">
      <alignment horizontal="center" vertical="center"/>
    </xf>
    <xf numFmtId="0" fontId="3" fillId="6" borderId="6" xfId="0" applyFont="1" applyFill="1" applyBorder="1" applyAlignment="1">
      <alignment horizontal="center" vertical="center"/>
    </xf>
    <xf numFmtId="0" fontId="3" fillId="6" borderId="8" xfId="0" applyFont="1" applyFill="1" applyBorder="1" applyAlignment="1">
      <alignment horizontal="center" vertical="center"/>
    </xf>
    <xf numFmtId="0" fontId="3" fillId="6" borderId="1" xfId="0" applyFont="1" applyFill="1" applyBorder="1" applyAlignment="1">
      <alignment horizontal="center" vertical="center"/>
    </xf>
    <xf numFmtId="0" fontId="3" fillId="6" borderId="9" xfId="0" applyFont="1" applyFill="1" applyBorder="1" applyAlignment="1">
      <alignment horizontal="center" vertical="center"/>
    </xf>
    <xf numFmtId="0" fontId="3" fillId="6" borderId="12" xfId="0" applyFont="1" applyFill="1" applyBorder="1" applyAlignment="1">
      <alignment horizontal="center" vertical="center"/>
    </xf>
    <xf numFmtId="0" fontId="3" fillId="2" borderId="4" xfId="0" applyFont="1" applyFill="1" applyBorder="1" applyAlignment="1">
      <alignment horizontal="center" vertical="center"/>
    </xf>
    <xf numFmtId="0" fontId="3" fillId="2" borderId="7" xfId="0" applyFont="1" applyFill="1" applyBorder="1" applyAlignment="1">
      <alignment horizontal="center" vertical="center"/>
    </xf>
    <xf numFmtId="0" fontId="3" fillId="2" borderId="10" xfId="0" applyFont="1" applyFill="1" applyBorder="1" applyAlignment="1">
      <alignment horizontal="center" vertical="center"/>
    </xf>
    <xf numFmtId="0" fontId="3" fillId="2" borderId="5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horizontal="center" vertical="center"/>
    </xf>
    <xf numFmtId="0" fontId="3" fillId="2" borderId="11" xfId="0" applyFont="1" applyFill="1" applyBorder="1" applyAlignment="1">
      <alignment horizontal="center" vertical="center"/>
    </xf>
    <xf numFmtId="0" fontId="3" fillId="2" borderId="12" xfId="0" applyFont="1" applyFill="1" applyBorder="1" applyAlignment="1">
      <alignment horizontal="center" vertical="center"/>
    </xf>
    <xf numFmtId="0" fontId="3" fillId="2" borderId="6" xfId="0" applyFont="1" applyFill="1" applyBorder="1" applyAlignment="1">
      <alignment horizontal="center" vertical="center"/>
    </xf>
    <xf numFmtId="0" fontId="3" fillId="0" borderId="0" xfId="0" applyFont="1" applyAlignment="1">
      <alignment horizontal="left" vertical="top"/>
    </xf>
    <xf numFmtId="0" fontId="3" fillId="0" borderId="0" xfId="0" applyFont="1" applyAlignment="1">
      <alignment horizontal="left" vertical="center"/>
    </xf>
    <xf numFmtId="0" fontId="3" fillId="0" borderId="0" xfId="0" applyFont="1" applyAlignment="1">
      <alignment horizontal="center" vertical="top"/>
    </xf>
    <xf numFmtId="0" fontId="0" fillId="0" borderId="0" xfId="0" applyAlignment="1">
      <alignment horizontal="left" vertical="top"/>
    </xf>
    <xf numFmtId="0" fontId="0" fillId="0" borderId="0" xfId="0" applyAlignment="1">
      <alignment horizontal="center" vertical="top"/>
    </xf>
    <xf numFmtId="0" fontId="0" fillId="0" borderId="0" xfId="0" applyAlignment="1">
      <alignment horizontal="left" vertical="center" wrapText="1"/>
    </xf>
    <xf numFmtId="0" fontId="6" fillId="0" borderId="14" xfId="0" applyFont="1" applyBorder="1" applyAlignment="1">
      <alignment horizontal="center" vertical="top"/>
    </xf>
    <xf numFmtId="0" fontId="6" fillId="0" borderId="29" xfId="0" applyFont="1" applyBorder="1" applyAlignment="1">
      <alignment horizontal="center" vertical="top"/>
    </xf>
    <xf numFmtId="0" fontId="6" fillId="0" borderId="13" xfId="0" applyFont="1" applyBorder="1" applyAlignment="1">
      <alignment horizontal="center" vertical="top"/>
    </xf>
    <xf numFmtId="0" fontId="6" fillId="0" borderId="15" xfId="0" applyFont="1" applyBorder="1" applyAlignment="1">
      <alignment horizontal="center" vertical="top"/>
    </xf>
    <xf numFmtId="0" fontId="6" fillId="0" borderId="0" xfId="0" applyFont="1" applyAlignment="1">
      <alignment horizontal="center" vertical="top"/>
    </xf>
    <xf numFmtId="0" fontId="6" fillId="0" borderId="16" xfId="0" applyFont="1" applyBorder="1" applyAlignment="1">
      <alignment horizontal="center" vertical="top"/>
    </xf>
    <xf numFmtId="0" fontId="6" fillId="12" borderId="15" xfId="0" applyFont="1" applyFill="1" applyBorder="1" applyAlignment="1">
      <alignment horizontal="center" vertical="top"/>
    </xf>
    <xf numFmtId="0" fontId="6" fillId="12" borderId="0" xfId="0" applyFont="1" applyFill="1" applyAlignment="1">
      <alignment horizontal="center" vertical="top"/>
    </xf>
    <xf numFmtId="0" fontId="6" fillId="12" borderId="16" xfId="0" applyFont="1" applyFill="1" applyBorder="1" applyAlignment="1">
      <alignment horizontal="center" vertical="top"/>
    </xf>
    <xf numFmtId="0" fontId="8" fillId="0" borderId="0" xfId="0" applyFont="1" applyAlignment="1">
      <alignment horizontal="left" vertical="top"/>
    </xf>
    <xf numFmtId="0" fontId="8" fillId="0" borderId="19" xfId="0" applyFont="1" applyBorder="1" applyAlignment="1">
      <alignment horizontal="left" vertical="top"/>
    </xf>
    <xf numFmtId="0" fontId="8" fillId="0" borderId="21" xfId="0" applyFont="1" applyBorder="1" applyAlignment="1">
      <alignment horizontal="left" vertical="top"/>
    </xf>
    <xf numFmtId="0" fontId="8" fillId="0" borderId="28" xfId="0" applyFont="1" applyBorder="1" applyAlignment="1">
      <alignment horizontal="left" vertical="top"/>
    </xf>
    <xf numFmtId="0" fontId="8" fillId="0" borderId="20" xfId="0" applyFont="1" applyBorder="1" applyAlignment="1">
      <alignment horizontal="left" vertical="top"/>
    </xf>
    <xf numFmtId="0" fontId="8" fillId="0" borderId="27" xfId="0" applyFont="1" applyBorder="1" applyAlignment="1">
      <alignment horizontal="left" vertical="top"/>
    </xf>
    <xf numFmtId="0" fontId="8" fillId="0" borderId="35" xfId="0" applyFont="1" applyBorder="1" applyAlignment="1">
      <alignment horizontal="center" vertical="center"/>
    </xf>
    <xf numFmtId="0" fontId="8" fillId="0" borderId="27" xfId="0" applyFont="1" applyBorder="1" applyAlignment="1">
      <alignment horizontal="center" vertical="center"/>
    </xf>
    <xf numFmtId="0" fontId="8" fillId="0" borderId="15" xfId="0" applyFont="1" applyBorder="1" applyAlignment="1">
      <alignment horizontal="center" vertical="center"/>
    </xf>
    <xf numFmtId="0" fontId="8" fillId="0" borderId="19" xfId="0" applyFont="1" applyBorder="1" applyAlignment="1">
      <alignment horizontal="center" vertical="center"/>
    </xf>
    <xf numFmtId="0" fontId="8" fillId="0" borderId="36" xfId="0" applyFont="1" applyBorder="1" applyAlignment="1">
      <alignment horizontal="center" vertical="center"/>
    </xf>
    <xf numFmtId="0" fontId="8" fillId="0" borderId="28" xfId="0" applyFont="1" applyBorder="1" applyAlignment="1">
      <alignment horizontal="center" vertical="center"/>
    </xf>
    <xf numFmtId="0" fontId="6" fillId="0" borderId="15" xfId="0" applyFont="1" applyBorder="1" applyAlignment="1">
      <alignment horizontal="right" vertical="center"/>
    </xf>
    <xf numFmtId="0" fontId="6" fillId="0" borderId="16" xfId="0" applyFont="1" applyBorder="1" applyAlignment="1">
      <alignment horizontal="right" vertical="center"/>
    </xf>
    <xf numFmtId="0" fontId="15" fillId="0" borderId="48" xfId="0" applyFont="1" applyBorder="1" applyAlignment="1">
      <alignment horizontal="center" vertical="center" wrapText="1"/>
    </xf>
    <xf numFmtId="0" fontId="15" fillId="0" borderId="49" xfId="0" applyFont="1" applyBorder="1" applyAlignment="1">
      <alignment horizontal="center" vertical="center" wrapText="1"/>
    </xf>
    <xf numFmtId="0" fontId="15" fillId="0" borderId="50" xfId="0" applyFont="1" applyBorder="1" applyAlignment="1">
      <alignment horizontal="center" vertical="center" wrapText="1"/>
    </xf>
    <xf numFmtId="0" fontId="8" fillId="0" borderId="23" xfId="0" applyFont="1" applyBorder="1" applyAlignment="1">
      <alignment horizontal="center" vertical="top"/>
    </xf>
    <xf numFmtId="0" fontId="8" fillId="0" borderId="19" xfId="0" applyFont="1" applyBorder="1" applyAlignment="1">
      <alignment horizontal="center" vertical="top"/>
    </xf>
    <xf numFmtId="0" fontId="8" fillId="0" borderId="0" xfId="0" applyFont="1" applyAlignment="1">
      <alignment horizontal="center" vertical="top"/>
    </xf>
    <xf numFmtId="0" fontId="8" fillId="0" borderId="24" xfId="0" applyFont="1" applyBorder="1" applyAlignment="1">
      <alignment horizontal="center" vertical="top"/>
    </xf>
    <xf numFmtId="0" fontId="8" fillId="0" borderId="21" xfId="0" applyFont="1" applyBorder="1" applyAlignment="1">
      <alignment horizontal="center" vertical="top"/>
    </xf>
    <xf numFmtId="0" fontId="8" fillId="0" borderId="28" xfId="0" applyFont="1" applyBorder="1" applyAlignment="1">
      <alignment horizontal="center" vertical="top"/>
    </xf>
    <xf numFmtId="0" fontId="8" fillId="0" borderId="22" xfId="0" applyFont="1" applyBorder="1" applyAlignment="1">
      <alignment horizontal="center" vertical="top"/>
    </xf>
    <xf numFmtId="0" fontId="8" fillId="0" borderId="20" xfId="0" applyFont="1" applyBorder="1" applyAlignment="1">
      <alignment horizontal="center" vertical="top"/>
    </xf>
    <xf numFmtId="0" fontId="8" fillId="0" borderId="27" xfId="0" applyFont="1" applyBorder="1" applyAlignment="1">
      <alignment horizontal="center" vertical="top"/>
    </xf>
    <xf numFmtId="0" fontId="8" fillId="0" borderId="3" xfId="0" applyFont="1" applyBorder="1" applyAlignment="1">
      <alignment horizontal="center" vertical="top"/>
    </xf>
    <xf numFmtId="0" fontId="8" fillId="0" borderId="25" xfId="0" applyFont="1" applyBorder="1" applyAlignment="1">
      <alignment horizontal="center" vertical="top"/>
    </xf>
    <xf numFmtId="0" fontId="8" fillId="0" borderId="17" xfId="0" applyFont="1" applyBorder="1" applyAlignment="1">
      <alignment horizontal="center" vertical="center"/>
    </xf>
    <xf numFmtId="0" fontId="8" fillId="0" borderId="40" xfId="0" applyFont="1" applyBorder="1" applyAlignment="1">
      <alignment horizontal="center" vertical="center"/>
    </xf>
    <xf numFmtId="0" fontId="8" fillId="0" borderId="41" xfId="0" applyFont="1" applyBorder="1" applyAlignment="1">
      <alignment horizontal="center" vertical="top"/>
    </xf>
    <xf numFmtId="0" fontId="8" fillId="0" borderId="40" xfId="0" applyFont="1" applyBorder="1" applyAlignment="1">
      <alignment horizontal="center" vertical="top"/>
    </xf>
    <xf numFmtId="0" fontId="8" fillId="0" borderId="39" xfId="0" applyFont="1" applyBorder="1" applyAlignment="1">
      <alignment horizontal="left" vertical="top"/>
    </xf>
    <xf numFmtId="0" fontId="8" fillId="0" borderId="40" xfId="0" applyFont="1" applyBorder="1" applyAlignment="1">
      <alignment horizontal="left" vertical="top"/>
    </xf>
    <xf numFmtId="0" fontId="5" fillId="0" borderId="13" xfId="0" applyFont="1" applyBorder="1" applyAlignment="1" applyProtection="1">
      <alignment horizontal="left" vertical="center"/>
      <protection locked="0"/>
    </xf>
    <xf numFmtId="0" fontId="5" fillId="0" borderId="16" xfId="0" applyFont="1" applyBorder="1" applyAlignment="1" applyProtection="1">
      <alignment horizontal="left" vertical="center"/>
      <protection locked="0"/>
    </xf>
    <xf numFmtId="0" fontId="5" fillId="0" borderId="18" xfId="0" applyFont="1" applyBorder="1" applyAlignment="1" applyProtection="1">
      <alignment horizontal="left" vertical="center"/>
      <protection locked="0"/>
    </xf>
    <xf numFmtId="0" fontId="4" fillId="0" borderId="13" xfId="0" applyFont="1" applyBorder="1" applyAlignment="1" applyProtection="1">
      <alignment horizontal="left" vertical="center"/>
      <protection locked="0"/>
    </xf>
    <xf numFmtId="0" fontId="4" fillId="0" borderId="16" xfId="0" applyFont="1" applyBorder="1" applyAlignment="1" applyProtection="1">
      <alignment horizontal="left" vertical="center"/>
      <protection locked="0"/>
    </xf>
    <xf numFmtId="0" fontId="4" fillId="0" borderId="18" xfId="0" applyFont="1" applyBorder="1" applyAlignment="1" applyProtection="1">
      <alignment horizontal="left" vertical="center"/>
      <protection locked="0"/>
    </xf>
    <xf numFmtId="0" fontId="6" fillId="0" borderId="33" xfId="0" applyFont="1" applyBorder="1" applyAlignment="1">
      <alignment horizontal="center" vertical="center"/>
    </xf>
    <xf numFmtId="0" fontId="6" fillId="0" borderId="31" xfId="0" applyFont="1" applyBorder="1" applyAlignment="1">
      <alignment horizontal="center" vertical="center"/>
    </xf>
    <xf numFmtId="0" fontId="6" fillId="0" borderId="32" xfId="0" applyFont="1" applyBorder="1" applyAlignment="1">
      <alignment horizontal="center" vertical="center"/>
    </xf>
    <xf numFmtId="0" fontId="6" fillId="0" borderId="45" xfId="0" applyFont="1" applyBorder="1" applyAlignment="1">
      <alignment horizontal="left" vertical="top"/>
    </xf>
    <xf numFmtId="0" fontId="6" fillId="0" borderId="46" xfId="0" applyFont="1" applyBorder="1" applyAlignment="1">
      <alignment horizontal="left" vertical="top"/>
    </xf>
    <xf numFmtId="0" fontId="6" fillId="0" borderId="47" xfId="0" applyFont="1" applyBorder="1" applyAlignment="1">
      <alignment horizontal="left" vertical="top"/>
    </xf>
    <xf numFmtId="0" fontId="8" fillId="0" borderId="11" xfId="0" applyFont="1" applyBorder="1" applyAlignment="1">
      <alignment horizontal="center" vertical="top"/>
    </xf>
    <xf numFmtId="0" fontId="8" fillId="0" borderId="26" xfId="0" applyFont="1" applyBorder="1" applyAlignment="1">
      <alignment horizontal="center" vertical="top"/>
    </xf>
    <xf numFmtId="0" fontId="8" fillId="0" borderId="39" xfId="0" applyFont="1" applyBorder="1" applyAlignment="1">
      <alignment horizontal="center" vertical="top"/>
    </xf>
    <xf numFmtId="0" fontId="9" fillId="0" borderId="0" xfId="0" applyFont="1" applyAlignment="1">
      <alignment horizontal="center" vertical="top"/>
    </xf>
    <xf numFmtId="0" fontId="6" fillId="0" borderId="30" xfId="0" applyFont="1" applyBorder="1" applyAlignment="1">
      <alignment horizontal="center" vertical="center"/>
    </xf>
    <xf numFmtId="0" fontId="6" fillId="0" borderId="34" xfId="0" applyFont="1" applyBorder="1" applyAlignment="1">
      <alignment horizontal="center" vertical="center"/>
    </xf>
    <xf numFmtId="0" fontId="8" fillId="0" borderId="42" xfId="0" applyFont="1" applyBorder="1" applyAlignment="1">
      <alignment horizontal="center" vertical="top"/>
    </xf>
    <xf numFmtId="0" fontId="8" fillId="0" borderId="43" xfId="0" applyFont="1" applyBorder="1" applyAlignment="1">
      <alignment horizontal="center" vertical="top"/>
    </xf>
    <xf numFmtId="0" fontId="8" fillId="0" borderId="44" xfId="0" applyFont="1" applyBorder="1" applyAlignment="1">
      <alignment horizontal="center" vertical="top"/>
    </xf>
    <xf numFmtId="0" fontId="8" fillId="0" borderId="23" xfId="0" applyFont="1" applyBorder="1" applyAlignment="1">
      <alignment horizontal="left" vertical="top"/>
    </xf>
    <xf numFmtId="0" fontId="8" fillId="0" borderId="16" xfId="0" applyFont="1" applyBorder="1" applyAlignment="1">
      <alignment horizontal="left" vertical="top"/>
    </xf>
    <xf numFmtId="0" fontId="8" fillId="0" borderId="22" xfId="0" applyFont="1" applyBorder="1" applyAlignment="1">
      <alignment horizontal="left" vertical="top"/>
    </xf>
    <xf numFmtId="0" fontId="8" fillId="0" borderId="38" xfId="0" applyFont="1" applyBorder="1" applyAlignment="1">
      <alignment horizontal="left" vertical="top"/>
    </xf>
    <xf numFmtId="0" fontId="8" fillId="0" borderId="24" xfId="0" applyFont="1" applyBorder="1" applyAlignment="1">
      <alignment horizontal="left" vertical="top"/>
    </xf>
    <xf numFmtId="0" fontId="8" fillId="0" borderId="37" xfId="0" applyFont="1" applyBorder="1" applyAlignment="1">
      <alignment horizontal="left" vertical="top"/>
    </xf>
    <xf numFmtId="0" fontId="8" fillId="0" borderId="41" xfId="0" applyFont="1" applyBorder="1" applyAlignment="1">
      <alignment horizontal="left" vertical="top"/>
    </xf>
    <xf numFmtId="0" fontId="8" fillId="0" borderId="18" xfId="0" applyFont="1" applyBorder="1" applyAlignment="1">
      <alignment horizontal="left" vertical="top"/>
    </xf>
    <xf numFmtId="0" fontId="15" fillId="13" borderId="14" xfId="0" applyFont="1" applyFill="1" applyBorder="1" applyAlignment="1">
      <alignment horizontal="center" vertical="center"/>
    </xf>
    <xf numFmtId="0" fontId="15" fillId="13" borderId="29" xfId="0" applyFont="1" applyFill="1" applyBorder="1" applyAlignment="1">
      <alignment horizontal="center" vertical="center"/>
    </xf>
    <xf numFmtId="0" fontId="15" fillId="13" borderId="13" xfId="0" applyFont="1" applyFill="1" applyBorder="1" applyAlignment="1">
      <alignment horizontal="center" vertical="center"/>
    </xf>
    <xf numFmtId="0" fontId="15" fillId="13" borderId="54" xfId="0" applyFont="1" applyFill="1" applyBorder="1" applyAlignment="1">
      <alignment horizontal="center" vertical="center"/>
    </xf>
    <xf numFmtId="0" fontId="15" fillId="13" borderId="55" xfId="0" applyFont="1" applyFill="1" applyBorder="1" applyAlignment="1">
      <alignment horizontal="center" vertical="center"/>
    </xf>
    <xf numFmtId="0" fontId="15" fillId="13" borderId="56" xfId="0" applyFont="1" applyFill="1" applyBorder="1" applyAlignment="1">
      <alignment horizontal="center" vertical="center"/>
    </xf>
    <xf numFmtId="0" fontId="15" fillId="0" borderId="51" xfId="0" applyFont="1" applyBorder="1" applyAlignment="1">
      <alignment horizontal="center" vertical="center"/>
    </xf>
    <xf numFmtId="0" fontId="15" fillId="0" borderId="52" xfId="0" applyFont="1" applyBorder="1" applyAlignment="1">
      <alignment horizontal="center" vertical="center"/>
    </xf>
    <xf numFmtId="0" fontId="15" fillId="0" borderId="53" xfId="0" applyFont="1" applyBorder="1" applyAlignment="1">
      <alignment horizontal="center" vertical="center"/>
    </xf>
    <xf numFmtId="0" fontId="15" fillId="0" borderId="17" xfId="0" applyFont="1" applyBorder="1" applyAlignment="1">
      <alignment horizontal="center" vertical="center"/>
    </xf>
    <xf numFmtId="0" fontId="15" fillId="0" borderId="39" xfId="0" applyFont="1" applyBorder="1" applyAlignment="1">
      <alignment horizontal="center" vertical="center"/>
    </xf>
    <xf numFmtId="0" fontId="15" fillId="0" borderId="18" xfId="0" applyFont="1" applyBorder="1" applyAlignment="1">
      <alignment horizontal="center" vertical="center"/>
    </xf>
    <xf numFmtId="0" fontId="6" fillId="0" borderId="14" xfId="0" applyFont="1" applyBorder="1" applyAlignment="1">
      <alignment horizontal="center" vertical="center"/>
    </xf>
    <xf numFmtId="0" fontId="6" fillId="0" borderId="13" xfId="0" applyFont="1" applyBorder="1" applyAlignment="1">
      <alignment horizontal="center" vertical="center"/>
    </xf>
    <xf numFmtId="0" fontId="6" fillId="0" borderId="15" xfId="0" applyFont="1" applyBorder="1" applyAlignment="1">
      <alignment horizontal="center" vertical="center"/>
    </xf>
    <xf numFmtId="0" fontId="6" fillId="0" borderId="16" xfId="0" applyFont="1" applyBorder="1" applyAlignment="1">
      <alignment horizontal="center" vertical="center"/>
    </xf>
    <xf numFmtId="0" fontId="6" fillId="0" borderId="17" xfId="0" applyFont="1" applyBorder="1" applyAlignment="1">
      <alignment horizontal="right" vertical="center"/>
    </xf>
    <xf numFmtId="0" fontId="6" fillId="0" borderId="18" xfId="0" applyFont="1" applyBorder="1" applyAlignment="1">
      <alignment horizontal="right" vertical="center"/>
    </xf>
    <xf numFmtId="0" fontId="1" fillId="0" borderId="57" xfId="0" applyFont="1" applyBorder="1" applyAlignment="1">
      <alignment horizontal="center" vertical="top"/>
    </xf>
    <xf numFmtId="0" fontId="0" fillId="0" borderId="32" xfId="0" applyBorder="1" applyAlignment="1">
      <alignment horizontal="center" vertical="top"/>
    </xf>
    <xf numFmtId="0" fontId="0" fillId="0" borderId="58" xfId="0" applyBorder="1" applyAlignment="1">
      <alignment horizontal="center" vertical="top"/>
    </xf>
  </cellXfs>
  <cellStyles count="2">
    <cellStyle name="Normal" xfId="0" builtinId="0"/>
    <cellStyle name="Pourcentage" xfId="1" builtinId="5"/>
  </cellStyles>
  <dxfs count="26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mruColors>
      <color rgb="FFFBE68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13" Type="http://schemas.microsoft.com/office/2017/06/relationships/rdRichValueStructure" Target="richData/rdrichvaluestructure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12" Type="http://schemas.microsoft.com/office/2017/06/relationships/rdRichValue" Target="richData/rdrichvalue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microsoft.com/office/2022/10/relationships/richValueRel" Target="richData/richValueRel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sheetMetadata" Target="metadata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Relationship Id="rId14" Type="http://schemas.microsoft.com/office/2017/06/relationships/rdRichValueTypes" Target="richData/rdRichValueTypes.xml"/></Relationships>
</file>

<file path=xl/activeX/_rels/activeX1.xml.rels><?xml version="1.0" encoding="UTF-8" standalone="yes"?>
<Relationships xmlns="http://schemas.openxmlformats.org/package/2006/relationships"><Relationship Id="rId1" Type="http://schemas.microsoft.com/office/2006/relationships/activeXControlBinary" Target="activeX1.bin"/></Relationships>
</file>

<file path=xl/activeX/activeX1.xml><?xml version="1.0" encoding="utf-8"?>
<ax:ocx xmlns:ax="http://schemas.microsoft.com/office/2006/activeX" xmlns:r="http://schemas.openxmlformats.org/officeDocument/2006/relationships" ax:classid="{79176FB0-B7F2-11CE-97EF-00AA006D2776}" ax:persistence="persistStreamInit" r:id="rId1"/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7.jpg"/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29563741221338541"/>
          <c:y val="3.2484247519347378E-2"/>
          <c:w val="0.68424475273575303"/>
          <c:h val="0.91357222276312144"/>
        </c:manualLayout>
      </c:layout>
      <c:barChart>
        <c:barDir val="col"/>
        <c:grouping val="clustered"/>
        <c:varyColors val="0"/>
        <c:ser>
          <c:idx val="1"/>
          <c:order val="0"/>
          <c:spPr>
            <a:gradFill>
              <a:gsLst>
                <a:gs pos="66000">
                  <a:srgbClr val="EBA166"/>
                </a:gs>
                <a:gs pos="100000">
                  <a:schemeClr val="accent1">
                    <a:lumMod val="5000"/>
                    <a:lumOff val="95000"/>
                  </a:schemeClr>
                </a:gs>
                <a:gs pos="0">
                  <a:schemeClr val="accent6">
                    <a:lumMod val="75000"/>
                  </a:schemeClr>
                </a:gs>
              </a:gsLst>
              <a:lin scaled="1"/>
            </a:gradFill>
          </c:spPr>
          <c:invertIfNegative val="0"/>
          <c:dPt>
            <c:idx val="0"/>
            <c:invertIfNegative val="0"/>
            <c:bubble3D val="0"/>
            <c:spPr>
              <a:gradFill flip="none" rotWithShape="1">
                <a:gsLst>
                  <a:gs pos="62000">
                    <a:srgbClr val="FF0000"/>
                  </a:gs>
                  <a:gs pos="100000">
                    <a:schemeClr val="bg1"/>
                  </a:gs>
                  <a:gs pos="86000">
                    <a:schemeClr val="bg2">
                      <a:lumMod val="10000"/>
                    </a:schemeClr>
                  </a:gs>
                  <a:gs pos="0">
                    <a:srgbClr val="C00000"/>
                  </a:gs>
                </a:gsLst>
                <a:lin ang="5400000" scaled="1"/>
              </a:gra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13-491B-4160-AE13-B8F80800F55E}"/>
              </c:ext>
            </c:extLst>
          </c:dPt>
          <c:val>
            <c:numRef>
              <c:f>'Feuille de perso'!$B$42</c:f>
              <c:numCache>
                <c:formatCode>0%</c:formatCode>
                <c:ptCount val="1"/>
                <c:pt idx="0">
                  <c:v>2.5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2-491B-4160-AE13-B8F80800F55E}"/>
            </c:ext>
          </c:extLst>
        </c:ser>
        <c:ser>
          <c:idx val="0"/>
          <c:order val="1"/>
          <c:spPr>
            <a:gradFill flip="none" rotWithShape="1">
              <a:gsLst>
                <a:gs pos="66000">
                  <a:srgbClr val="EBA166"/>
                </a:gs>
                <a:gs pos="100000">
                  <a:schemeClr val="accent1">
                    <a:lumMod val="5000"/>
                    <a:lumOff val="95000"/>
                  </a:schemeClr>
                </a:gs>
                <a:gs pos="0">
                  <a:schemeClr val="accent6">
                    <a:lumMod val="75000"/>
                  </a:schemeClr>
                </a:gs>
              </a:gsLst>
              <a:lin ang="5400000" scaled="1"/>
            </a:gra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gradFill flip="none" rotWithShape="1">
                <a:gsLst>
                  <a:gs pos="62000">
                    <a:srgbClr val="00B050"/>
                  </a:gs>
                  <a:gs pos="100000">
                    <a:schemeClr val="bg1"/>
                  </a:gs>
                  <a:gs pos="86000">
                    <a:schemeClr val="bg2">
                      <a:lumMod val="10000"/>
                    </a:schemeClr>
                  </a:gs>
                  <a:gs pos="0">
                    <a:srgbClr val="92D050"/>
                  </a:gs>
                </a:gsLst>
                <a:lin ang="5400000" scaled="1"/>
              </a:gra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10-491B-4160-AE13-B8F80800F55E}"/>
              </c:ext>
            </c:extLst>
          </c:dPt>
          <c:val>
            <c:numRef>
              <c:f>'Feuille de perso'!$F$42</c:f>
              <c:numCache>
                <c:formatCode>0%</c:formatCode>
                <c:ptCount val="1"/>
                <c:pt idx="0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1-491B-4160-AE13-B8F80800F55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55"/>
        <c:overlap val="-70"/>
        <c:axId val="1775158351"/>
        <c:axId val="1775164591"/>
      </c:barChart>
      <c:catAx>
        <c:axId val="1775158351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775164591"/>
        <c:crosses val="autoZero"/>
        <c:auto val="1"/>
        <c:lblAlgn val="ctr"/>
        <c:lblOffset val="100"/>
        <c:noMultiLvlLbl val="0"/>
      </c:catAx>
      <c:valAx>
        <c:axId val="1775164591"/>
        <c:scaling>
          <c:orientation val="minMax"/>
          <c:max val="1"/>
          <c:min val="0"/>
        </c:scaling>
        <c:delete val="0"/>
        <c:axPos val="l"/>
        <c:majorGridlines>
          <c:spPr>
            <a:ln w="9525" cap="flat" cmpd="sng" algn="ctr">
              <a:gradFill>
                <a:gsLst>
                  <a:gs pos="100000">
                    <a:schemeClr val="tx1">
                      <a:lumMod val="5000"/>
                      <a:lumOff val="95000"/>
                    </a:schemeClr>
                  </a:gs>
                  <a:gs pos="0">
                    <a:schemeClr val="tx1">
                      <a:lumMod val="25000"/>
                      <a:lumOff val="75000"/>
                    </a:schemeClr>
                  </a:gs>
                </a:gsLst>
                <a:lin ang="5400000" scaled="0"/>
              </a:gradFill>
              <a:round/>
            </a:ln>
            <a:effectLst/>
          </c:spPr>
        </c:majorGridlines>
        <c:numFmt formatCode="0%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1775158351"/>
        <c:crosses val="autoZero"/>
        <c:crossBetween val="between"/>
      </c:valAx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29563741221338541"/>
          <c:y val="3.2484281558211377E-2"/>
          <c:w val="0.68424475273575303"/>
          <c:h val="0.91357220059679456"/>
        </c:manualLayout>
      </c:layout>
      <c:barChart>
        <c:barDir val="col"/>
        <c:grouping val="clustered"/>
        <c:varyColors val="0"/>
        <c:ser>
          <c:idx val="1"/>
          <c:order val="0"/>
          <c:spPr>
            <a:gradFill>
              <a:gsLst>
                <a:gs pos="66000">
                  <a:schemeClr val="bg1">
                    <a:lumMod val="65000"/>
                  </a:schemeClr>
                </a:gs>
                <a:gs pos="100000">
                  <a:schemeClr val="accent1">
                    <a:lumMod val="5000"/>
                    <a:lumOff val="95000"/>
                  </a:schemeClr>
                </a:gs>
                <a:gs pos="0">
                  <a:schemeClr val="tx1">
                    <a:lumMod val="50000"/>
                    <a:lumOff val="50000"/>
                  </a:schemeClr>
                </a:gs>
              </a:gsLst>
              <a:lin ang="5400000" scaled="1"/>
            </a:gradFill>
          </c:spPr>
          <c:invertIfNegative val="0"/>
          <c:val>
            <c:numRef>
              <c:f>'Feuille de perso'!$J$42</c:f>
              <c:numCache>
                <c:formatCode>0%</c:formatCode>
                <c:ptCount val="1"/>
                <c:pt idx="0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3AE0-488A-B773-746D012CA6FE}"/>
            </c:ext>
          </c:extLst>
        </c:ser>
        <c:ser>
          <c:idx val="0"/>
          <c:order val="1"/>
          <c:spPr>
            <a:gradFill flip="none" rotWithShape="1">
              <a:gsLst>
                <a:gs pos="66000">
                  <a:srgbClr val="EBA166"/>
                </a:gs>
                <a:gs pos="100000">
                  <a:schemeClr val="accent1">
                    <a:lumMod val="5000"/>
                    <a:lumOff val="95000"/>
                  </a:schemeClr>
                </a:gs>
                <a:gs pos="0">
                  <a:schemeClr val="accent6">
                    <a:lumMod val="75000"/>
                  </a:schemeClr>
                </a:gs>
              </a:gsLst>
              <a:lin ang="5400000" scaled="1"/>
            </a:gradFill>
            <a:ln>
              <a:noFill/>
            </a:ln>
            <a:effectLst/>
          </c:spPr>
          <c:invertIfNegative val="0"/>
          <c:val>
            <c:numRef>
              <c:f>'Feuille de perso'!$N$42</c:f>
              <c:numCache>
                <c:formatCode>0%</c:formatCode>
                <c:ptCount val="1"/>
                <c:pt idx="0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3AE0-488A-B773-746D012CA6F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55"/>
        <c:overlap val="-70"/>
        <c:axId val="1775158351"/>
        <c:axId val="1775164591"/>
      </c:barChart>
      <c:catAx>
        <c:axId val="1775158351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775164591"/>
        <c:crosses val="autoZero"/>
        <c:auto val="1"/>
        <c:lblAlgn val="ctr"/>
        <c:lblOffset val="100"/>
        <c:noMultiLvlLbl val="0"/>
      </c:catAx>
      <c:valAx>
        <c:axId val="1775164591"/>
        <c:scaling>
          <c:orientation val="minMax"/>
          <c:max val="1"/>
          <c:min val="0"/>
        </c:scaling>
        <c:delete val="0"/>
        <c:axPos val="l"/>
        <c:majorGridlines>
          <c:spPr>
            <a:ln w="9525" cap="flat" cmpd="sng" algn="ctr">
              <a:gradFill>
                <a:gsLst>
                  <a:gs pos="100000">
                    <a:schemeClr val="tx1">
                      <a:lumMod val="5000"/>
                      <a:lumOff val="95000"/>
                    </a:schemeClr>
                  </a:gs>
                  <a:gs pos="0">
                    <a:schemeClr val="tx1">
                      <a:lumMod val="25000"/>
                      <a:lumOff val="75000"/>
                    </a:schemeClr>
                  </a:gs>
                </a:gsLst>
                <a:lin ang="5400000" scaled="0"/>
              </a:gra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high"/>
        <c:spPr>
          <a:ln/>
        </c:spPr>
        <c:txPr>
          <a:bodyPr rot="0" vert="horz" anchor="ctr" anchorCtr="1"/>
          <a:lstStyle/>
          <a:p>
            <a:pPr>
              <a:defRPr/>
            </a:pPr>
            <a:endParaRPr lang="fr-FR"/>
          </a:p>
        </c:txPr>
        <c:crossAx val="1775158351"/>
        <c:crosses val="autoZero"/>
        <c:crossBetween val="between"/>
      </c:valAx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bar"/>
        <c:grouping val="clustered"/>
        <c:varyColors val="0"/>
        <c:dLbls>
          <c:dLblPos val="inEnd"/>
          <c:showLegendKey val="0"/>
          <c:showVal val="1"/>
          <c:showCatName val="0"/>
          <c:showSerName val="0"/>
          <c:showPercent val="0"/>
          <c:showBubbleSize val="0"/>
        </c:dLbls>
        <c:gapWidth val="65"/>
        <c:axId val="1966558943"/>
        <c:axId val="1966570943"/>
      </c:barChart>
      <c:catAx>
        <c:axId val="1966558943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19050" cap="flat" cmpd="sng" algn="ctr">
            <a:noFill/>
            <a:round/>
          </a:ln>
          <a:effectLst/>
        </c:spPr>
        <c:txPr>
          <a:bodyPr rot="0" spcFirstLastPara="1" vertOverflow="ellipsis" wrap="square" anchor="ctr" anchorCtr="1"/>
          <a:lstStyle/>
          <a:p>
            <a:pPr>
              <a:defRPr sz="1600" b="0" i="0" u="none" strike="noStrike" kern="1200" cap="all" baseline="0">
                <a:solidFill>
                  <a:schemeClr val="dk1">
                    <a:lumMod val="75000"/>
                    <a:lumOff val="25000"/>
                  </a:schemeClr>
                </a:solidFill>
                <a:latin typeface="STHupo" panose="02010800040101010101" pitchFamily="2" charset="-122"/>
                <a:ea typeface="STHupo" panose="02010800040101010101" pitchFamily="2" charset="-122"/>
                <a:cs typeface="+mn-cs"/>
              </a:defRPr>
            </a:pPr>
            <a:endParaRPr lang="fr-FR"/>
          </a:p>
        </c:txPr>
        <c:crossAx val="1966570943"/>
        <c:crosses val="autoZero"/>
        <c:auto val="1"/>
        <c:lblAlgn val="ctr"/>
        <c:lblOffset val="100"/>
        <c:noMultiLvlLbl val="0"/>
      </c:catAx>
      <c:valAx>
        <c:axId val="1966570943"/>
        <c:scaling>
          <c:orientation val="minMax"/>
        </c:scaling>
        <c:delete val="1"/>
        <c:axPos val="b"/>
        <c:majorGridlines>
          <c:spPr>
            <a:ln w="9525" cap="flat" cmpd="sng" algn="ctr">
              <a:noFill/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crossAx val="1966558943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2431893671105147"/>
          <c:y val="6.4314606734231033E-2"/>
          <c:w val="0.73008795731841636"/>
          <c:h val="0.88174411019834942"/>
        </c:manualLayout>
      </c:layout>
      <c:barChart>
        <c:barDir val="bar"/>
        <c:grouping val="clustered"/>
        <c:varyColors val="0"/>
        <c:ser>
          <c:idx val="0"/>
          <c:order val="0"/>
          <c:spPr>
            <a:noFill/>
            <a:ln w="9525" cap="flat" cmpd="sng" algn="ctr">
              <a:noFill/>
              <a:miter lim="800000"/>
            </a:ln>
            <a:effectLst>
              <a:glow rad="63500">
                <a:schemeClr val="accent1">
                  <a:satMod val="175000"/>
                  <a:alpha val="25000"/>
                </a:schemeClr>
              </a:glow>
            </a:effectLst>
          </c:spPr>
          <c:invertIfNegative val="0"/>
          <c:dPt>
            <c:idx val="0"/>
            <c:invertIfNegative val="0"/>
            <c:bubble3D val="0"/>
            <c:spPr>
              <a:gradFill>
                <a:gsLst>
                  <a:gs pos="0">
                    <a:schemeClr val="accent2">
                      <a:lumMod val="67000"/>
                    </a:schemeClr>
                  </a:gs>
                  <a:gs pos="48000">
                    <a:schemeClr val="accent2">
                      <a:lumMod val="97000"/>
                      <a:lumOff val="3000"/>
                    </a:schemeClr>
                  </a:gs>
                  <a:gs pos="100000">
                    <a:schemeClr val="accent2">
                      <a:lumMod val="60000"/>
                      <a:lumOff val="40000"/>
                    </a:schemeClr>
                  </a:gs>
                </a:gsLst>
                <a:lin ang="16200000" scaled="1"/>
              </a:gradFill>
              <a:ln w="9525" cap="flat" cmpd="sng" algn="ctr">
                <a:noFill/>
                <a:miter lim="800000"/>
              </a:ln>
              <a:effectLst>
                <a:glow rad="63500">
                  <a:schemeClr val="accent1">
                    <a:satMod val="175000"/>
                    <a:alpha val="25000"/>
                  </a:schemeClr>
                </a:glow>
              </a:effectLst>
            </c:spPr>
            <c:extLst>
              <c:ext xmlns:c16="http://schemas.microsoft.com/office/drawing/2014/chart" uri="{C3380CC4-5D6E-409C-BE32-E72D297353CC}">
                <c16:uniqueId val="{00000010-2465-4024-BDDE-1C29EAED39DC}"/>
              </c:ext>
            </c:extLst>
          </c:dPt>
          <c:dPt>
            <c:idx val="1"/>
            <c:invertIfNegative val="0"/>
            <c:bubble3D val="0"/>
            <c:spPr>
              <a:gradFill>
                <a:gsLst>
                  <a:gs pos="0">
                    <a:schemeClr val="accent2">
                      <a:lumMod val="67000"/>
                    </a:schemeClr>
                  </a:gs>
                  <a:gs pos="48000">
                    <a:schemeClr val="accent2">
                      <a:lumMod val="97000"/>
                      <a:lumOff val="3000"/>
                    </a:schemeClr>
                  </a:gs>
                  <a:gs pos="100000">
                    <a:schemeClr val="accent2">
                      <a:lumMod val="60000"/>
                      <a:lumOff val="40000"/>
                    </a:schemeClr>
                  </a:gs>
                </a:gsLst>
                <a:lin ang="16200000" scaled="1"/>
              </a:gradFill>
              <a:ln w="9525" cap="flat" cmpd="sng" algn="ctr">
                <a:noFill/>
                <a:miter lim="800000"/>
              </a:ln>
              <a:effectLst>
                <a:glow rad="63500">
                  <a:schemeClr val="accent1">
                    <a:satMod val="175000"/>
                    <a:alpha val="25000"/>
                  </a:schemeClr>
                </a:glow>
              </a:effectLst>
            </c:spPr>
            <c:extLst>
              <c:ext xmlns:c16="http://schemas.microsoft.com/office/drawing/2014/chart" uri="{C3380CC4-5D6E-409C-BE32-E72D297353CC}">
                <c16:uniqueId val="{0000000F-2465-4024-BDDE-1C29EAED39DC}"/>
              </c:ext>
            </c:extLst>
          </c:dPt>
          <c:dPt>
            <c:idx val="2"/>
            <c:invertIfNegative val="0"/>
            <c:bubble3D val="0"/>
            <c:spPr>
              <a:gradFill flip="none" rotWithShape="1">
                <a:gsLst>
                  <a:gs pos="0">
                    <a:schemeClr val="accent2">
                      <a:lumMod val="67000"/>
                    </a:schemeClr>
                  </a:gs>
                  <a:gs pos="48000">
                    <a:schemeClr val="accent2">
                      <a:lumMod val="97000"/>
                      <a:lumOff val="3000"/>
                    </a:schemeClr>
                  </a:gs>
                  <a:gs pos="100000">
                    <a:schemeClr val="accent2">
                      <a:lumMod val="60000"/>
                      <a:lumOff val="40000"/>
                    </a:schemeClr>
                  </a:gs>
                </a:gsLst>
                <a:lin ang="16200000" scaled="1"/>
                <a:tileRect/>
              </a:gradFill>
              <a:ln w="9525" cap="flat" cmpd="sng" algn="ctr">
                <a:noFill/>
                <a:miter lim="800000"/>
              </a:ln>
              <a:effectLst>
                <a:glow rad="63500">
                  <a:schemeClr val="accent1">
                    <a:satMod val="175000"/>
                    <a:alpha val="25000"/>
                  </a:schemeClr>
                </a:glow>
              </a:effectLst>
            </c:spPr>
            <c:extLst>
              <c:ext xmlns:c16="http://schemas.microsoft.com/office/drawing/2014/chart" uri="{C3380CC4-5D6E-409C-BE32-E72D297353CC}">
                <c16:uniqueId val="{0000000E-2465-4024-BDDE-1C29EAED39DC}"/>
              </c:ext>
            </c:extLst>
          </c:dPt>
          <c:dPt>
            <c:idx val="3"/>
            <c:invertIfNegative val="0"/>
            <c:bubble3D val="0"/>
            <c:spPr>
              <a:gradFill>
                <a:gsLst>
                  <a:gs pos="0">
                    <a:schemeClr val="accent6">
                      <a:lumMod val="67000"/>
                    </a:schemeClr>
                  </a:gs>
                  <a:gs pos="48000">
                    <a:schemeClr val="accent6">
                      <a:lumMod val="97000"/>
                      <a:lumOff val="3000"/>
                    </a:schemeClr>
                  </a:gs>
                  <a:gs pos="100000">
                    <a:schemeClr val="accent6">
                      <a:lumMod val="60000"/>
                      <a:lumOff val="40000"/>
                    </a:schemeClr>
                  </a:gs>
                </a:gsLst>
                <a:lin ang="16200000" scaled="1"/>
              </a:gradFill>
              <a:ln w="9525" cap="flat" cmpd="sng" algn="ctr">
                <a:noFill/>
                <a:miter lim="800000"/>
              </a:ln>
              <a:effectLst>
                <a:glow rad="63500">
                  <a:schemeClr val="accent1">
                    <a:satMod val="175000"/>
                    <a:alpha val="25000"/>
                  </a:schemeClr>
                </a:glow>
              </a:effectLst>
            </c:spPr>
            <c:extLst>
              <c:ext xmlns:c16="http://schemas.microsoft.com/office/drawing/2014/chart" uri="{C3380CC4-5D6E-409C-BE32-E72D297353CC}">
                <c16:uniqueId val="{0000000D-2465-4024-BDDE-1C29EAED39DC}"/>
              </c:ext>
            </c:extLst>
          </c:dPt>
          <c:dPt>
            <c:idx val="4"/>
            <c:invertIfNegative val="0"/>
            <c:bubble3D val="0"/>
            <c:spPr>
              <a:gradFill>
                <a:gsLst>
                  <a:gs pos="0">
                    <a:schemeClr val="accent6">
                      <a:lumMod val="67000"/>
                    </a:schemeClr>
                  </a:gs>
                  <a:gs pos="48000">
                    <a:schemeClr val="accent6">
                      <a:lumMod val="97000"/>
                      <a:lumOff val="3000"/>
                    </a:schemeClr>
                  </a:gs>
                  <a:gs pos="100000">
                    <a:schemeClr val="accent6">
                      <a:lumMod val="60000"/>
                      <a:lumOff val="40000"/>
                    </a:schemeClr>
                  </a:gs>
                </a:gsLst>
                <a:lin ang="16200000" scaled="1"/>
              </a:gradFill>
              <a:ln w="9525" cap="flat" cmpd="sng" algn="ctr">
                <a:noFill/>
                <a:miter lim="800000"/>
              </a:ln>
              <a:effectLst>
                <a:glow rad="63500">
                  <a:schemeClr val="accent1">
                    <a:satMod val="175000"/>
                    <a:alpha val="25000"/>
                  </a:schemeClr>
                </a:glow>
              </a:effectLst>
            </c:spPr>
            <c:extLst>
              <c:ext xmlns:c16="http://schemas.microsoft.com/office/drawing/2014/chart" uri="{C3380CC4-5D6E-409C-BE32-E72D297353CC}">
                <c16:uniqueId val="{0000000C-2465-4024-BDDE-1C29EAED39DC}"/>
              </c:ext>
            </c:extLst>
          </c:dPt>
          <c:dPt>
            <c:idx val="5"/>
            <c:invertIfNegative val="0"/>
            <c:bubble3D val="0"/>
            <c:spPr>
              <a:gradFill flip="none" rotWithShape="1">
                <a:gsLst>
                  <a:gs pos="0">
                    <a:schemeClr val="accent6">
                      <a:lumMod val="67000"/>
                    </a:schemeClr>
                  </a:gs>
                  <a:gs pos="48000">
                    <a:schemeClr val="accent6">
                      <a:lumMod val="97000"/>
                      <a:lumOff val="3000"/>
                    </a:schemeClr>
                  </a:gs>
                  <a:gs pos="100000">
                    <a:schemeClr val="accent6">
                      <a:lumMod val="60000"/>
                      <a:lumOff val="40000"/>
                    </a:schemeClr>
                  </a:gs>
                </a:gsLst>
                <a:lin ang="16200000" scaled="1"/>
                <a:tileRect/>
              </a:gradFill>
              <a:ln w="9525" cap="flat" cmpd="sng" algn="ctr">
                <a:noFill/>
                <a:miter lim="800000"/>
              </a:ln>
              <a:effectLst>
                <a:glow rad="63500">
                  <a:schemeClr val="accent1">
                    <a:satMod val="175000"/>
                    <a:alpha val="25000"/>
                  </a:schemeClr>
                </a:glow>
              </a:effectLst>
            </c:spPr>
            <c:extLst>
              <c:ext xmlns:c16="http://schemas.microsoft.com/office/drawing/2014/chart" uri="{C3380CC4-5D6E-409C-BE32-E72D297353CC}">
                <c16:uniqueId val="{0000000B-2465-4024-BDDE-1C29EAED39DC}"/>
              </c:ext>
            </c:extLst>
          </c:dPt>
          <c:dPt>
            <c:idx val="6"/>
            <c:invertIfNegative val="0"/>
            <c:bubble3D val="0"/>
            <c:spPr>
              <a:gradFill flip="none" rotWithShape="1">
                <a:gsLst>
                  <a:gs pos="0">
                    <a:schemeClr val="accent1">
                      <a:lumMod val="67000"/>
                    </a:schemeClr>
                  </a:gs>
                  <a:gs pos="48000">
                    <a:schemeClr val="accent1">
                      <a:lumMod val="97000"/>
                      <a:lumOff val="3000"/>
                    </a:schemeClr>
                  </a:gs>
                  <a:gs pos="100000">
                    <a:schemeClr val="accent1">
                      <a:lumMod val="60000"/>
                      <a:lumOff val="40000"/>
                    </a:schemeClr>
                  </a:gs>
                </a:gsLst>
                <a:lin ang="16200000" scaled="1"/>
                <a:tileRect/>
              </a:gradFill>
              <a:ln w="9525" cap="flat" cmpd="sng" algn="ctr">
                <a:noFill/>
                <a:miter lim="800000"/>
              </a:ln>
              <a:effectLst>
                <a:glow rad="63500">
                  <a:schemeClr val="accent1">
                    <a:satMod val="175000"/>
                    <a:alpha val="25000"/>
                  </a:schemeClr>
                </a:glow>
              </a:effectLst>
            </c:spPr>
            <c:extLst>
              <c:ext xmlns:c16="http://schemas.microsoft.com/office/drawing/2014/chart" uri="{C3380CC4-5D6E-409C-BE32-E72D297353CC}">
                <c16:uniqueId val="{0000000A-2465-4024-BDDE-1C29EAED39DC}"/>
              </c:ext>
            </c:extLst>
          </c:dPt>
          <c:dPt>
            <c:idx val="7"/>
            <c:invertIfNegative val="0"/>
            <c:bubble3D val="0"/>
            <c:spPr>
              <a:gradFill flip="none" rotWithShape="1">
                <a:gsLst>
                  <a:gs pos="0">
                    <a:schemeClr val="accent1">
                      <a:lumMod val="67000"/>
                    </a:schemeClr>
                  </a:gs>
                  <a:gs pos="48000">
                    <a:schemeClr val="accent1">
                      <a:lumMod val="97000"/>
                      <a:lumOff val="3000"/>
                    </a:schemeClr>
                  </a:gs>
                  <a:gs pos="100000">
                    <a:schemeClr val="accent1">
                      <a:lumMod val="60000"/>
                      <a:lumOff val="40000"/>
                    </a:schemeClr>
                  </a:gs>
                </a:gsLst>
                <a:lin ang="16200000" scaled="1"/>
                <a:tileRect/>
              </a:gradFill>
              <a:ln w="9525" cap="flat" cmpd="sng" algn="ctr">
                <a:noFill/>
                <a:miter lim="800000"/>
              </a:ln>
              <a:effectLst>
                <a:glow rad="63500">
                  <a:schemeClr val="accent1">
                    <a:satMod val="175000"/>
                    <a:alpha val="25000"/>
                  </a:schemeClr>
                </a:glow>
              </a:effectLst>
            </c:spPr>
            <c:extLst>
              <c:ext xmlns:c16="http://schemas.microsoft.com/office/drawing/2014/chart" uri="{C3380CC4-5D6E-409C-BE32-E72D297353CC}">
                <c16:uniqueId val="{00000009-2465-4024-BDDE-1C29EAED39DC}"/>
              </c:ext>
            </c:extLst>
          </c:dPt>
          <c:dPt>
            <c:idx val="8"/>
            <c:invertIfNegative val="0"/>
            <c:bubble3D val="0"/>
            <c:spPr>
              <a:gradFill flip="none" rotWithShape="1">
                <a:gsLst>
                  <a:gs pos="0">
                    <a:schemeClr val="accent1">
                      <a:lumMod val="67000"/>
                    </a:schemeClr>
                  </a:gs>
                  <a:gs pos="48000">
                    <a:schemeClr val="accent1">
                      <a:lumMod val="97000"/>
                      <a:lumOff val="3000"/>
                    </a:schemeClr>
                  </a:gs>
                  <a:gs pos="100000">
                    <a:schemeClr val="accent1">
                      <a:lumMod val="60000"/>
                      <a:lumOff val="40000"/>
                    </a:schemeClr>
                  </a:gs>
                </a:gsLst>
                <a:lin ang="16200000" scaled="1"/>
                <a:tileRect/>
              </a:gradFill>
              <a:ln w="9525" cap="flat" cmpd="sng" algn="ctr">
                <a:noFill/>
                <a:miter lim="800000"/>
              </a:ln>
              <a:effectLst>
                <a:glow rad="63500">
                  <a:schemeClr val="accent1">
                    <a:satMod val="175000"/>
                    <a:alpha val="25000"/>
                  </a:schemeClr>
                </a:glow>
              </a:effectLst>
            </c:spPr>
            <c:extLst>
              <c:ext xmlns:c16="http://schemas.microsoft.com/office/drawing/2014/chart" uri="{C3380CC4-5D6E-409C-BE32-E72D297353CC}">
                <c16:uniqueId val="{00000008-2465-4024-BDDE-1C29EAED39DC}"/>
              </c:ext>
            </c:extLst>
          </c:dPt>
          <c:dPt>
            <c:idx val="9"/>
            <c:invertIfNegative val="0"/>
            <c:bubble3D val="0"/>
            <c:spPr>
              <a:gradFill flip="none" rotWithShape="1">
                <a:gsLst>
                  <a:gs pos="0">
                    <a:schemeClr val="accent5">
                      <a:lumMod val="5000"/>
                      <a:lumOff val="95000"/>
                    </a:schemeClr>
                  </a:gs>
                  <a:gs pos="74000">
                    <a:schemeClr val="accent5">
                      <a:lumMod val="45000"/>
                      <a:lumOff val="55000"/>
                    </a:schemeClr>
                  </a:gs>
                  <a:gs pos="83000">
                    <a:schemeClr val="accent5">
                      <a:lumMod val="45000"/>
                      <a:lumOff val="55000"/>
                    </a:schemeClr>
                  </a:gs>
                  <a:gs pos="100000">
                    <a:schemeClr val="accent5">
                      <a:lumMod val="30000"/>
                      <a:lumOff val="70000"/>
                    </a:schemeClr>
                  </a:gs>
                </a:gsLst>
                <a:lin ang="5400000" scaled="1"/>
                <a:tileRect/>
              </a:gradFill>
              <a:ln w="9525" cap="flat" cmpd="sng" algn="ctr">
                <a:noFill/>
                <a:miter lim="800000"/>
              </a:ln>
              <a:effectLst>
                <a:glow rad="63500">
                  <a:schemeClr val="accent1">
                    <a:satMod val="175000"/>
                    <a:alpha val="25000"/>
                  </a:schemeClr>
                </a:glow>
              </a:effectLst>
            </c:spPr>
            <c:extLst>
              <c:ext xmlns:c16="http://schemas.microsoft.com/office/drawing/2014/chart" uri="{C3380CC4-5D6E-409C-BE32-E72D297353CC}">
                <c16:uniqueId val="{00000007-2465-4024-BDDE-1C29EAED39DC}"/>
              </c:ext>
            </c:extLst>
          </c:dPt>
          <c:dPt>
            <c:idx val="10"/>
            <c:invertIfNegative val="0"/>
            <c:bubble3D val="0"/>
            <c:spPr>
              <a:gradFill flip="none" rotWithShape="1">
                <a:gsLst>
                  <a:gs pos="0">
                    <a:schemeClr val="accent5">
                      <a:lumMod val="5000"/>
                      <a:lumOff val="95000"/>
                    </a:schemeClr>
                  </a:gs>
                  <a:gs pos="74000">
                    <a:schemeClr val="accent5">
                      <a:lumMod val="45000"/>
                      <a:lumOff val="55000"/>
                    </a:schemeClr>
                  </a:gs>
                  <a:gs pos="83000">
                    <a:schemeClr val="accent5">
                      <a:lumMod val="45000"/>
                      <a:lumOff val="55000"/>
                    </a:schemeClr>
                  </a:gs>
                  <a:gs pos="100000">
                    <a:schemeClr val="accent5">
                      <a:lumMod val="30000"/>
                      <a:lumOff val="70000"/>
                    </a:schemeClr>
                  </a:gs>
                </a:gsLst>
                <a:lin ang="5400000" scaled="1"/>
                <a:tileRect/>
              </a:gradFill>
              <a:ln w="9525" cap="flat" cmpd="sng" algn="ctr">
                <a:noFill/>
                <a:miter lim="800000"/>
              </a:ln>
              <a:effectLst>
                <a:glow rad="63500">
                  <a:schemeClr val="accent1">
                    <a:satMod val="175000"/>
                    <a:alpha val="25000"/>
                  </a:schemeClr>
                </a:glow>
              </a:effectLst>
            </c:spPr>
            <c:extLst>
              <c:ext xmlns:c16="http://schemas.microsoft.com/office/drawing/2014/chart" uri="{C3380CC4-5D6E-409C-BE32-E72D297353CC}">
                <c16:uniqueId val="{00000006-2465-4024-BDDE-1C29EAED39DC}"/>
              </c:ext>
            </c:extLst>
          </c:dPt>
          <c:dPt>
            <c:idx val="11"/>
            <c:invertIfNegative val="0"/>
            <c:bubble3D val="0"/>
            <c:spPr>
              <a:gradFill flip="none" rotWithShape="1">
                <a:gsLst>
                  <a:gs pos="0">
                    <a:schemeClr val="accent5">
                      <a:lumMod val="5000"/>
                      <a:lumOff val="95000"/>
                    </a:schemeClr>
                  </a:gs>
                  <a:gs pos="74000">
                    <a:schemeClr val="accent5">
                      <a:lumMod val="45000"/>
                      <a:lumOff val="55000"/>
                    </a:schemeClr>
                  </a:gs>
                  <a:gs pos="83000">
                    <a:schemeClr val="accent5">
                      <a:lumMod val="45000"/>
                      <a:lumOff val="55000"/>
                    </a:schemeClr>
                  </a:gs>
                  <a:gs pos="100000">
                    <a:schemeClr val="accent5">
                      <a:lumMod val="30000"/>
                      <a:lumOff val="70000"/>
                    </a:schemeClr>
                  </a:gs>
                </a:gsLst>
                <a:lin ang="5400000" scaled="1"/>
                <a:tileRect/>
              </a:gradFill>
              <a:ln w="9525" cap="flat" cmpd="sng" algn="ctr">
                <a:noFill/>
                <a:miter lim="800000"/>
              </a:ln>
              <a:effectLst>
                <a:glow rad="63500">
                  <a:schemeClr val="accent1">
                    <a:satMod val="175000"/>
                    <a:alpha val="25000"/>
                  </a:schemeClr>
                </a:glow>
              </a:effectLst>
            </c:spPr>
            <c:extLst>
              <c:ext xmlns:c16="http://schemas.microsoft.com/office/drawing/2014/chart" uri="{C3380CC4-5D6E-409C-BE32-E72D297353CC}">
                <c16:uniqueId val="{00000005-2465-4024-BDDE-1C29EAED39DC}"/>
              </c:ext>
            </c:extLst>
          </c:dPt>
          <c:dPt>
            <c:idx val="12"/>
            <c:invertIfNegative val="0"/>
            <c:bubble3D val="0"/>
            <c:spPr>
              <a:gradFill flip="none" rotWithShape="1">
                <a:gsLst>
                  <a:gs pos="0">
                    <a:schemeClr val="accent4">
                      <a:lumMod val="67000"/>
                    </a:schemeClr>
                  </a:gs>
                  <a:gs pos="48000">
                    <a:schemeClr val="accent4">
                      <a:lumMod val="97000"/>
                      <a:lumOff val="3000"/>
                    </a:schemeClr>
                  </a:gs>
                  <a:gs pos="100000">
                    <a:schemeClr val="accent4">
                      <a:lumMod val="60000"/>
                      <a:lumOff val="40000"/>
                    </a:schemeClr>
                  </a:gs>
                </a:gsLst>
                <a:lin ang="16200000" scaled="1"/>
                <a:tileRect/>
              </a:gradFill>
              <a:ln w="9525" cap="flat" cmpd="sng" algn="ctr">
                <a:noFill/>
                <a:miter lim="800000"/>
              </a:ln>
              <a:effectLst>
                <a:glow rad="63500">
                  <a:schemeClr val="accent1">
                    <a:satMod val="175000"/>
                    <a:alpha val="25000"/>
                  </a:schemeClr>
                </a:glow>
              </a:effectLst>
            </c:spPr>
            <c:extLst>
              <c:ext xmlns:c16="http://schemas.microsoft.com/office/drawing/2014/chart" uri="{C3380CC4-5D6E-409C-BE32-E72D297353CC}">
                <c16:uniqueId val="{00000004-2465-4024-BDDE-1C29EAED39DC}"/>
              </c:ext>
            </c:extLst>
          </c:dPt>
          <c:dPt>
            <c:idx val="13"/>
            <c:invertIfNegative val="0"/>
            <c:bubble3D val="0"/>
            <c:spPr>
              <a:gradFill flip="none" rotWithShape="1">
                <a:gsLst>
                  <a:gs pos="0">
                    <a:schemeClr val="accent4">
                      <a:lumMod val="67000"/>
                    </a:schemeClr>
                  </a:gs>
                  <a:gs pos="48000">
                    <a:schemeClr val="accent4">
                      <a:lumMod val="97000"/>
                      <a:lumOff val="3000"/>
                    </a:schemeClr>
                  </a:gs>
                  <a:gs pos="100000">
                    <a:schemeClr val="accent4">
                      <a:lumMod val="60000"/>
                      <a:lumOff val="40000"/>
                    </a:schemeClr>
                  </a:gs>
                </a:gsLst>
                <a:lin ang="16200000" scaled="1"/>
                <a:tileRect/>
              </a:gradFill>
              <a:ln w="9525" cap="flat" cmpd="sng" algn="ctr">
                <a:noFill/>
                <a:miter lim="800000"/>
              </a:ln>
              <a:effectLst>
                <a:glow rad="63500">
                  <a:schemeClr val="accent1">
                    <a:satMod val="175000"/>
                    <a:alpha val="25000"/>
                  </a:schemeClr>
                </a:glow>
              </a:effectLst>
            </c:spPr>
            <c:extLst>
              <c:ext xmlns:c16="http://schemas.microsoft.com/office/drawing/2014/chart" uri="{C3380CC4-5D6E-409C-BE32-E72D297353CC}">
                <c16:uniqueId val="{00000003-2465-4024-BDDE-1C29EAED39DC}"/>
              </c:ext>
            </c:extLst>
          </c:dPt>
          <c:dPt>
            <c:idx val="14"/>
            <c:invertIfNegative val="0"/>
            <c:bubble3D val="0"/>
            <c:spPr>
              <a:gradFill flip="none" rotWithShape="1">
                <a:gsLst>
                  <a:gs pos="0">
                    <a:schemeClr val="accent4">
                      <a:lumMod val="67000"/>
                    </a:schemeClr>
                  </a:gs>
                  <a:gs pos="48000">
                    <a:schemeClr val="accent4">
                      <a:lumMod val="97000"/>
                      <a:lumOff val="3000"/>
                    </a:schemeClr>
                  </a:gs>
                  <a:gs pos="100000">
                    <a:schemeClr val="accent4">
                      <a:lumMod val="60000"/>
                      <a:lumOff val="40000"/>
                    </a:schemeClr>
                  </a:gs>
                </a:gsLst>
                <a:lin ang="16200000" scaled="1"/>
                <a:tileRect/>
              </a:gradFill>
              <a:ln w="9525" cap="flat" cmpd="sng" algn="ctr">
                <a:noFill/>
                <a:miter lim="800000"/>
              </a:ln>
              <a:effectLst>
                <a:glow rad="63500">
                  <a:schemeClr val="accent1">
                    <a:satMod val="175000"/>
                    <a:alpha val="25000"/>
                  </a:schemeClr>
                </a:glow>
              </a:effectLst>
            </c:spPr>
            <c:extLst>
              <c:ext xmlns:c16="http://schemas.microsoft.com/office/drawing/2014/chart" uri="{C3380CC4-5D6E-409C-BE32-E72D297353CC}">
                <c16:uniqueId val="{00000002-2465-4024-BDDE-1C29EAED39DC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2000" b="0" i="0" u="none" strike="noStrike" kern="1200" baseline="0">
                    <a:solidFill>
                      <a:schemeClr val="lt1">
                        <a:lumMod val="75000"/>
                      </a:schemeClr>
                    </a:solidFill>
                    <a:latin typeface="ADLaM Display" panose="02010000000000000000" pitchFamily="2" charset="0"/>
                    <a:ea typeface="ADLaM Display" panose="02010000000000000000" pitchFamily="2" charset="0"/>
                    <a:cs typeface="ADLaM Display" panose="02010000000000000000" pitchFamily="2" charset="0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50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multiLvlStrRef>
              <c:extLst>
                <c:ext xmlns:c15="http://schemas.microsoft.com/office/drawing/2012/chart" uri="{02D57815-91ED-43cb-92C2-25804820EDAC}">
                  <c15:fullRef>
                    <c15:sqref>Carac!$A$22:$C$51</c15:sqref>
                  </c15:fullRef>
                </c:ext>
              </c:extLst>
              <c:f>(Carac!$A$22:$C$22,Carac!$A$24:$C$24,Carac!$A$26:$C$26,Carac!$A$28:$C$28,Carac!$A$30:$C$30,Carac!$A$32:$C$32,Carac!$A$34:$C$34,Carac!$A$36:$C$36,Carac!$A$38:$C$38,Carac!$A$40:$C$40,Carac!$A$42:$C$42,Carac!$A$44:$C$44,Carac!$A$46:$C$46,Carac!$A$48:$C$48,Ca</c:f>
              <c:multiLvlStrCache>
                <c:ptCount val="15"/>
                <c:lvl>
                  <c:pt idx="0">
                    <c:v>Deplacement</c:v>
                  </c:pt>
                  <c:pt idx="1">
                    <c:v>Force</c:v>
                  </c:pt>
                  <c:pt idx="2">
                    <c:v>Endu.</c:v>
                  </c:pt>
                  <c:pt idx="3">
                    <c:v>Hargne</c:v>
                  </c:pt>
                  <c:pt idx="4">
                    <c:v>Combat</c:v>
                  </c:pt>
                  <c:pt idx="5">
                    <c:v>Instinct</c:v>
                  </c:pt>
                  <c:pt idx="6">
                    <c:v>Tir</c:v>
                  </c:pt>
                  <c:pt idx="7">
                    <c:v>Savoir</c:v>
                  </c:pt>
                  <c:pt idx="8">
                    <c:v>Technique</c:v>
                  </c:pt>
                  <c:pt idx="9">
                    <c:v>Aura</c:v>
                  </c:pt>
                  <c:pt idx="10">
                    <c:v>Parole</c:v>
                  </c:pt>
                  <c:pt idx="11">
                    <c:v>Sang Froid</c:v>
                  </c:pt>
                  <c:pt idx="12">
                    <c:v>Discretion</c:v>
                  </c:pt>
                  <c:pt idx="13">
                    <c:v>Perception</c:v>
                  </c:pt>
                  <c:pt idx="14">
                    <c:v>Dexterite</c:v>
                  </c:pt>
                </c:lvl>
                <c:lvl>
                  <c:pt idx="0">
                    <c:v>1</c:v>
                  </c:pt>
                  <c:pt idx="3">
                    <c:v>1</c:v>
                  </c:pt>
                  <c:pt idx="6">
                    <c:v>1</c:v>
                  </c:pt>
                  <c:pt idx="9">
                    <c:v>1</c:v>
                  </c:pt>
                  <c:pt idx="12">
                    <c:v>1</c:v>
                  </c:pt>
                </c:lvl>
                <c:lvl>
                  <c:pt idx="0">
                    <c:v>CHAIR</c:v>
                  </c:pt>
                  <c:pt idx="3">
                    <c:v>BETE</c:v>
                  </c:pt>
                  <c:pt idx="6">
                    <c:v>MACHINE</c:v>
                  </c:pt>
                  <c:pt idx="9">
                    <c:v>DAME</c:v>
                  </c:pt>
                  <c:pt idx="12">
                    <c:v>MASQUE</c:v>
                  </c:pt>
                </c:lvl>
              </c:multiLvlStrCache>
            </c:multiLvl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Carac!$D$22:$D$51</c15:sqref>
                  </c15:fullRef>
                </c:ext>
              </c:extLst>
              <c:f>(Carac!$D$22,Carac!$D$24,Carac!$D$26,Carac!$D$28,Carac!$D$30,Carac!$D$32,Carac!$D$34,Carac!$D$36,Carac!$D$38,Carac!$D$40,Carac!$D$42,Carac!$D$44,Carac!$D$46,Carac!$D$48,Carac!$D$50)</c:f>
              <c:numCache>
                <c:formatCode>General</c:formatCode>
                <c:ptCount val="15"/>
                <c:pt idx="0">
                  <c:v>1</c:v>
                </c:pt>
                <c:pt idx="1">
                  <c:v>1</c:v>
                </c:pt>
                <c:pt idx="2">
                  <c:v>1</c:v>
                </c:pt>
                <c:pt idx="3">
                  <c:v>1</c:v>
                </c:pt>
                <c:pt idx="4">
                  <c:v>1</c:v>
                </c:pt>
                <c:pt idx="5">
                  <c:v>1</c:v>
                </c:pt>
                <c:pt idx="6">
                  <c:v>1</c:v>
                </c:pt>
                <c:pt idx="7">
                  <c:v>1</c:v>
                </c:pt>
                <c:pt idx="8">
                  <c:v>1</c:v>
                </c:pt>
                <c:pt idx="9">
                  <c:v>1</c:v>
                </c:pt>
                <c:pt idx="10">
                  <c:v>1</c:v>
                </c:pt>
                <c:pt idx="11">
                  <c:v>1</c:v>
                </c:pt>
                <c:pt idx="12">
                  <c:v>1</c:v>
                </c:pt>
                <c:pt idx="13">
                  <c:v>1</c:v>
                </c:pt>
                <c:pt idx="14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465-4024-BDDE-1C29EAED39DC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82"/>
        <c:overlap val="-50"/>
        <c:axId val="1468980095"/>
        <c:axId val="1468977695"/>
      </c:barChart>
      <c:catAx>
        <c:axId val="1468980095"/>
        <c:scaling>
          <c:orientation val="maxMin"/>
        </c:scaling>
        <c:delete val="0"/>
        <c:axPos val="l"/>
        <c:majorGridlines>
          <c:spPr>
            <a:ln w="9525" cap="flat" cmpd="sng" algn="ctr">
              <a:gradFill>
                <a:gsLst>
                  <a:gs pos="0">
                    <a:schemeClr val="dk1">
                      <a:lumMod val="65000"/>
                      <a:lumOff val="35000"/>
                    </a:schemeClr>
                  </a:gs>
                  <a:gs pos="100000">
                    <a:schemeClr val="dk1">
                      <a:lumMod val="75000"/>
                      <a:lumOff val="25000"/>
                    </a:schemeClr>
                  </a:gs>
                </a:gsLst>
                <a:lin ang="10800000" scaled="0"/>
              </a:gra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400" b="0" i="0" u="none" strike="noStrike" kern="1200" baseline="0">
                <a:solidFill>
                  <a:schemeClr val="lt1">
                    <a:lumMod val="75000"/>
                  </a:schemeClr>
                </a:solidFill>
                <a:latin typeface="ADLaM Display" panose="02010000000000000000" pitchFamily="2" charset="0"/>
                <a:ea typeface="ADLaM Display" panose="02010000000000000000" pitchFamily="2" charset="0"/>
                <a:cs typeface="ADLaM Display" panose="02010000000000000000" pitchFamily="2" charset="0"/>
              </a:defRPr>
            </a:pPr>
            <a:endParaRPr lang="fr-FR"/>
          </a:p>
        </c:txPr>
        <c:crossAx val="1468977695"/>
        <c:crosses val="autoZero"/>
        <c:auto val="1"/>
        <c:lblAlgn val="ctr"/>
        <c:lblOffset val="100"/>
        <c:noMultiLvlLbl val="0"/>
      </c:catAx>
      <c:valAx>
        <c:axId val="1468977695"/>
        <c:scaling>
          <c:orientation val="minMax"/>
        </c:scaling>
        <c:delete val="1"/>
        <c:axPos val="t"/>
        <c:majorGridlines>
          <c:spPr>
            <a:ln w="9525" cap="flat" cmpd="sng" algn="ctr">
              <a:gradFill>
                <a:gsLst>
                  <a:gs pos="0">
                    <a:schemeClr val="dk1">
                      <a:lumMod val="65000"/>
                      <a:lumOff val="35000"/>
                    </a:schemeClr>
                  </a:gs>
                  <a:gs pos="100000">
                    <a:schemeClr val="dk1">
                      <a:lumMod val="75000"/>
                      <a:lumOff val="25000"/>
                    </a:schemeClr>
                  </a:gs>
                </a:gsLst>
                <a:lin ang="10800000" scaled="0"/>
              </a:gra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crossAx val="1468980095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blipFill dpi="0" rotWithShape="1">
      <a:blip xmlns:r="http://schemas.openxmlformats.org/officeDocument/2006/relationships" r:embed="rId3"/>
      <a:srcRect/>
      <a:stretch>
        <a:fillRect/>
      </a:stretch>
    </a:blipFill>
    <a:ln w="9525" cap="flat" cmpd="sng" algn="ctr">
      <a:solidFill>
        <a:schemeClr val="dk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05">
  <cs:axisTitle>
    <cs:lnRef idx="0"/>
    <cs:fillRef idx="0"/>
    <cs:effectRef idx="0"/>
    <cs:fontRef idx="minor">
      <a:schemeClr val="dk1">
        <a:lumMod val="75000"/>
        <a:lumOff val="25000"/>
      </a:schemeClr>
    </cs:fontRef>
    <cs:defRPr sz="900" b="1" kern="1200"/>
  </cs:axisTitle>
  <cs:categoryAxis>
    <cs:lnRef idx="0"/>
    <cs:fillRef idx="0"/>
    <cs:effectRef idx="0"/>
    <cs:fontRef idx="minor">
      <a:schemeClr val="dk1">
        <a:lumMod val="75000"/>
        <a:lumOff val="25000"/>
      </a:schemeClr>
    </cs:fontRef>
    <cs:spPr>
      <a:ln w="190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kern="1200" cap="all" baseline="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lt1"/>
          </a:gs>
          <a:gs pos="39000">
            <a:schemeClr val="lt1"/>
          </a:gs>
          <a:gs pos="100000">
            <a:schemeClr val="lt1">
              <a:lumMod val="75000"/>
            </a:schemeClr>
          </a:gs>
        </a:gsLst>
        <a:path path="circle">
          <a:fillToRect l="50000" t="-80000" r="50000" b="180000"/>
        </a:path>
        <a:tileRect/>
      </a:gradFill>
      <a:ln w="9525" cap="flat" cmpd="sng" algn="ctr">
        <a:solidFill>
          <a:schemeClr val="dk1">
            <a:lumMod val="25000"/>
            <a:lumOff val="7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lt1"/>
    </cs:fontRef>
    <cs:defRPr sz="900" b="1" i="0" u="none" strike="noStrike" kern="1200" baseline="0"/>
  </cs:dataLabel>
  <cs:dataLabelCallout>
    <cs:lnRef idx="0"/>
    <cs:fillRef idx="0"/>
    <cs:effectRef idx="0"/>
    <cs:fontRef idx="minor">
      <a:schemeClr val="lt1"/>
    </cs:fontRef>
    <cs:spPr>
      <a:solidFill>
        <a:schemeClr val="dk1">
          <a:lumMod val="65000"/>
          <a:lumOff val="35000"/>
          <a:alpha val="75000"/>
        </a:schemeClr>
      </a:solidFill>
    </cs:spPr>
    <cs:defRPr sz="900" b="1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dk1"/>
    </cs:fontRef>
    <cs:spPr>
      <a:solidFill>
        <a:schemeClr val="phClr">
          <a:alpha val="85000"/>
        </a:schemeClr>
      </a:solidFill>
      <a:ln w="9525" cap="flat" cmpd="sng" algn="ctr">
        <a:solidFill>
          <a:schemeClr val="lt1">
            <a:alpha val="50000"/>
          </a:schemeClr>
        </a:solidFill>
        <a:round/>
      </a:ln>
    </cs:spPr>
  </cs:dataPoint>
  <cs:dataPoint3D>
    <cs:lnRef idx="0"/>
    <cs:fillRef idx="0">
      <cs:styleClr val="auto"/>
    </cs:fillRef>
    <cs:effectRef idx="0"/>
    <cs:fontRef idx="minor">
      <a:schemeClr val="dk1"/>
    </cs:fontRef>
    <cs:spPr>
      <a:solidFill>
        <a:schemeClr val="phClr">
          <a:alpha val="85000"/>
        </a:schemeClr>
      </a:solidFill>
      <a:ln w="9525" cap="flat" cmpd="sng" algn="ctr">
        <a:solidFill>
          <a:schemeClr val="lt1">
            <a:alpha val="50000"/>
          </a:schemeClr>
        </a:solidFill>
        <a:round/>
      </a:ln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31750" cap="rnd">
        <a:solidFill>
          <a:schemeClr val="phClr">
            <a:alpha val="85000"/>
          </a:schemeClr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dk1"/>
    </cs:fontRef>
    <cs:spPr>
      <a:solidFill>
        <a:schemeClr val="phClr">
          <a:alpha val="85000"/>
        </a:schemeClr>
      </a:solidFill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dk1">
        <a:lumMod val="75000"/>
        <a:lumOff val="25000"/>
      </a:schemeClr>
    </cs:fontRef>
    <cs:spPr>
      <a:ln w="9525">
        <a:solidFill>
          <a:schemeClr val="dk1">
            <a:lumMod val="35000"/>
            <a:lumOff val="6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50000"/>
          <a:lumOff val="50000"/>
        </a:schemeClr>
      </a:solidFill>
      <a:ln w="9525">
        <a:solidFill>
          <a:schemeClr val="dk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35000"/>
            <a:lumOff val="65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dk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100000">
              <a:schemeClr val="dk1">
                <a:lumMod val="95000"/>
                <a:lumOff val="5000"/>
                <a:alpha val="42000"/>
              </a:schemeClr>
            </a:gs>
            <a:gs pos="0">
              <a:schemeClr val="lt1">
                <a:lumMod val="75000"/>
                <a:alpha val="36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>
      <a:ln>
        <a:gradFill>
          <a:gsLst>
            <a:gs pos="100000">
              <a:schemeClr val="dk1">
                <a:lumMod val="95000"/>
                <a:lumOff val="5000"/>
                <a:alpha val="42000"/>
              </a:schemeClr>
            </a:gs>
            <a:gs pos="0">
              <a:schemeClr val="lt1">
                <a:lumMod val="75000"/>
                <a:alpha val="36000"/>
              </a:schemeClr>
            </a:gs>
          </a:gsLst>
          <a:lin ang="5400000" scaled="0"/>
        </a:gradFill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35000"/>
            <a:lumOff val="65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</a:ln>
    </cs:spPr>
  </cs:leaderLine>
  <cs:legend>
    <cs:lnRef idx="0"/>
    <cs:fillRef idx="0"/>
    <cs:effectRef idx="0"/>
    <cs:fontRef idx="minor">
      <a:schemeClr val="dk1">
        <a:lumMod val="75000"/>
        <a:lumOff val="25000"/>
      </a:schemeClr>
    </cs:fontRef>
    <cs:spPr>
      <a:solidFill>
        <a:schemeClr val="lt1">
          <a:lumMod val="95000"/>
          <a:alpha val="39000"/>
        </a:schemeClr>
      </a:solidFill>
    </cs:spPr>
    <cs:defRPr sz="900" kern="1200"/>
  </cs:legend>
  <cs:plotArea>
    <cs:lnRef idx="0"/>
    <cs:fillRef idx="0"/>
    <cs:effectRef idx="0"/>
    <cs:fontRef idx="minor">
      <a:schemeClr val="dk1"/>
    </cs:fontRef>
  </cs:plotArea>
  <cs:plotArea3D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dk1">
        <a:lumMod val="75000"/>
        <a:lumOff val="25000"/>
      </a:schemeClr>
    </cs:fontRef>
    <cs:spPr>
      <a:ln w="317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  <a:round/>
      </a:ln>
    </cs:spPr>
  </cs:seriesLine>
  <cs:title>
    <cs:lnRef idx="0"/>
    <cs:fillRef idx="0"/>
    <cs:effectRef idx="0"/>
    <cs:fontRef idx="minor">
      <a:schemeClr val="dk1">
        <a:lumMod val="75000"/>
        <a:lumOff val="25000"/>
      </a:schemeClr>
    </cs:fontRef>
    <cs:defRPr sz="1800" b="1" kern="120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dk1">
        <a:lumMod val="75000"/>
        <a:lumOff val="2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dk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dk1">
        <a:lumMod val="75000"/>
        <a:lumOff val="25000"/>
      </a:schemeClr>
    </cs:fontRef>
    <cs:spPr>
      <a:ln>
        <a:noFill/>
      </a:ln>
    </cs:spPr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2.xml><?xml version="1.0" encoding="utf-8"?>
<cs:chartStyle xmlns:cs="http://schemas.microsoft.com/office/drawing/2012/chartStyle" xmlns:a="http://schemas.openxmlformats.org/drawingml/2006/main" id="339">
  <cs:axisTitle>
    <cs:lnRef idx="0"/>
    <cs:fillRef idx="0"/>
    <cs:effectRef idx="0"/>
    <cs:fontRef idx="minor">
      <a:schemeClr val="lt1">
        <a:lumMod val="75000"/>
      </a:schemeClr>
    </cs:fontRef>
    <cs:defRPr sz="900" b="1" kern="1200"/>
  </cs:axisTitle>
  <cs:categoryAxis>
    <cs:lnRef idx="0"/>
    <cs:fillRef idx="0"/>
    <cs:effectRef idx="0"/>
    <cs:fontRef idx="minor">
      <a:schemeClr val="lt1">
        <a:lumMod val="75000"/>
      </a:schemeClr>
    </cs:fontRef>
    <cs:defRPr sz="900" kern="1200"/>
  </cs:categoryAxis>
  <cs:chartArea>
    <cs:lnRef idx="0"/>
    <cs:fillRef idx="0"/>
    <cs:effectRef idx="0"/>
    <cs:fontRef idx="minor">
      <a:schemeClr val="dk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dk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lt1">
        <a:lumMod val="75000"/>
      </a:schemeClr>
    </cs:fontRef>
    <cs:defRPr sz="900" kern="1200"/>
  </cs:dataLabel>
  <cs:dataLabelCallout>
    <cs:lnRef idx="0"/>
    <cs:fillRef idx="0"/>
    <cs:effectRef idx="0"/>
    <cs:fontRef idx="minor">
      <a:schemeClr val="lt1">
        <a:lumMod val="15000"/>
        <a:lumOff val="85000"/>
      </a:schemeClr>
    </cs:fontRef>
    <cs:spPr>
      <a:solidFill>
        <a:schemeClr val="dk1">
          <a:lumMod val="65000"/>
          <a:lumOff val="35000"/>
        </a:schemeClr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>
      <cs:styleClr val="auto"/>
    </cs:lnRef>
    <cs:fillRef idx="0"/>
    <cs:effectRef idx="0">
      <cs:styleClr val="auto"/>
    </cs:effectRef>
    <cs:fontRef idx="minor">
      <a:schemeClr val="dk1"/>
    </cs:fontRef>
    <cs:spPr>
      <a:ln w="9525" cap="flat" cmpd="sng" algn="ctr">
        <a:solidFill>
          <a:schemeClr val="phClr"/>
        </a:solidFill>
        <a:miter lim="800000"/>
      </a:ln>
      <a:effectLst>
        <a:glow rad="63500">
          <a:schemeClr val="phClr">
            <a:satMod val="175000"/>
            <a:alpha val="25000"/>
          </a:schemeClr>
        </a:glow>
      </a:effectLst>
    </cs:spPr>
  </cs:dataPoint>
  <cs:dataPoint3D>
    <cs:lnRef idx="0">
      <cs:styleClr val="auto"/>
    </cs:lnRef>
    <cs:fillRef idx="0">
      <cs:styleClr val="auto"/>
    </cs:fillRef>
    <cs:effectRef idx="0">
      <cs:styleClr val="auto"/>
    </cs:effectRef>
    <cs:fontRef idx="minor">
      <a:schemeClr val="dk1"/>
    </cs:fontRef>
    <cs:spPr>
      <a:ln w="9525" cap="flat" cmpd="sng" algn="ctr">
        <a:solidFill>
          <a:schemeClr val="phClr"/>
        </a:solidFill>
        <a:miter lim="800000"/>
      </a:ln>
      <a:effectLst>
        <a:glow rad="63500">
          <a:schemeClr val="phClr">
            <a:satMod val="175000"/>
            <a:alpha val="25000"/>
          </a:schemeClr>
        </a:glow>
      </a:effectLst>
    </cs:spPr>
  </cs:dataPoint3D>
  <cs:dataPointLine>
    <cs:lnRef idx="0">
      <cs:styleClr val="auto"/>
    </cs:lnRef>
    <cs:fillRef idx="0">
      <cs:styleClr val="auto"/>
    </cs:fillRef>
    <cs:effectRef idx="0">
      <cs:styleClr val="auto"/>
    </cs:effectRef>
    <cs:fontRef idx="minor">
      <a:schemeClr val="dk1"/>
    </cs:fontRef>
    <cs:spPr>
      <a:ln w="22225" cap="rnd">
        <a:solidFill>
          <a:schemeClr val="phClr"/>
        </a:solidFill>
      </a:ln>
      <a:effectLst>
        <a:glow rad="139700">
          <a:schemeClr val="phClr">
            <a:satMod val="175000"/>
            <a:alpha val="14000"/>
          </a:schemeClr>
        </a:glow>
      </a:effectLst>
    </cs:spPr>
  </cs:dataPointLine>
  <cs:dataPointMarker>
    <cs:lnRef idx="0">
      <cs:styleClr val="auto"/>
    </cs:lnRef>
    <cs:fillRef idx="0">
      <cs:styleClr val="auto"/>
    </cs:fillRef>
    <cs:effectRef idx="0">
      <cs:styleClr val="auto"/>
    </cs:effectRef>
    <cs:fontRef idx="minor">
      <a:schemeClr val="dk1"/>
    </cs:fontRef>
    <cs:spPr>
      <a:solidFill>
        <a:schemeClr val="phClr">
          <a:lumMod val="60000"/>
          <a:lumOff val="40000"/>
        </a:schemeClr>
      </a:solidFill>
      <a:effectLst>
        <a:glow rad="63500">
          <a:schemeClr val="phClr">
            <a:satMod val="175000"/>
            <a:alpha val="25000"/>
          </a:schemeClr>
        </a:glow>
      </a:effectLst>
    </cs:spPr>
  </cs:dataPointMarker>
  <cs:dataPointMarkerLayout symbol="circle" size="4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lt1">
        <a:lumMod val="75000"/>
      </a:schemeClr>
    </cs:fontRef>
    <cs:spPr>
      <a:ln w="9525">
        <a:solidFill>
          <a:schemeClr val="dk1">
            <a:lumMod val="50000"/>
            <a:lumOff val="50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lt1"/>
    </cs:fontRef>
    <cs:spPr>
      <a:solidFill>
        <a:schemeClr val="dk1">
          <a:lumMod val="50000"/>
          <a:lumOff val="50000"/>
        </a:schemeClr>
      </a:solidFill>
      <a:ln w="9525">
        <a:solidFill>
          <a:schemeClr val="dk1">
            <a:lumMod val="75000"/>
          </a:schemeClr>
        </a:solidFill>
        <a:round/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lt1">
            <a:lumMod val="50000"/>
          </a:schemeClr>
        </a:solidFill>
        <a:round/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lt1">
            <a:lumMod val="50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0">
              <a:schemeClr val="dk1">
                <a:lumMod val="65000"/>
                <a:lumOff val="35000"/>
              </a:schemeClr>
            </a:gs>
            <a:gs pos="100000">
              <a:schemeClr val="dk1">
                <a:lumMod val="75000"/>
                <a:lumOff val="25000"/>
              </a:schemeClr>
            </a:gs>
          </a:gsLst>
          <a:lin ang="10800000" scaled="0"/>
        </a:gradFill>
        <a:round/>
      </a:ln>
      <a:effectLst/>
    </cs:spPr>
  </cs:gridlineMajor>
  <cs:gridlineMin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100000">
              <a:schemeClr val="dk1">
                <a:lumMod val="75000"/>
                <a:lumOff val="25000"/>
                <a:alpha val="25000"/>
              </a:schemeClr>
            </a:gs>
            <a:gs pos="0">
              <a:schemeClr val="dk1">
                <a:lumMod val="65000"/>
                <a:lumOff val="35000"/>
                <a:alpha val="25000"/>
              </a:schemeClr>
            </a:gs>
          </a:gsLst>
          <a:lin ang="5400000" scaled="0"/>
        </a:gradFill>
        <a:round/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lt1">
            <a:lumMod val="50000"/>
          </a:schemeClr>
        </a:solidFill>
        <a:round/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lt1">
            <a:lumMod val="50000"/>
          </a:schemeClr>
        </a:solidFill>
        <a:round/>
      </a:ln>
    </cs:spPr>
  </cs:leaderLine>
  <cs:legend>
    <cs:lnRef idx="0"/>
    <cs:fillRef idx="0"/>
    <cs:effectRef idx="0"/>
    <cs:fontRef idx="minor">
      <a:schemeClr val="lt1">
        <a:lumMod val="75000"/>
      </a:schemeClr>
    </cs:fontRef>
    <cs:defRPr sz="900" kern="1200"/>
  </cs:legend>
  <cs:plotArea>
    <cs:lnRef idx="0"/>
    <cs:fillRef idx="0"/>
    <cs:effectRef idx="0"/>
    <cs:fontRef idx="minor">
      <a:schemeClr val="dk1"/>
    </cs:fontRef>
  </cs:plotArea>
  <cs:plotArea3D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lt1">
        <a:lumMod val="75000"/>
      </a:schemeClr>
    </cs:fontRef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lt1">
            <a:lumMod val="50000"/>
          </a:schemeClr>
        </a:solidFill>
        <a:round/>
      </a:ln>
    </cs:spPr>
  </cs:seriesLine>
  <cs:title>
    <cs:lnRef idx="0"/>
    <cs:fillRef idx="0"/>
    <cs:effectRef idx="0"/>
    <cs:fontRef idx="minor">
      <a:schemeClr val="lt1">
        <a:lumMod val="85000"/>
      </a:schemeClr>
    </cs:fontRef>
    <cs:defRPr sz="1400" b="1" kern="1200" cap="none" baseline="0"/>
  </cs:title>
  <cs:trendline>
    <cs:lnRef idx="0">
      <cs:styleClr val="auto"/>
    </cs:lnRef>
    <cs:fillRef idx="0"/>
    <cs:effectRef idx="0"/>
    <cs:fontRef idx="minor">
      <a:schemeClr val="lt1"/>
    </cs:fontRef>
    <cs:spPr>
      <a:ln w="25400" cap="rnd">
        <a:solidFill>
          <a:schemeClr val="phClr">
            <a:alpha val="50000"/>
          </a:schemeClr>
        </a:solidFill>
      </a:ln>
    </cs:spPr>
  </cs:trendline>
  <cs:trendlineLabel>
    <cs:lnRef idx="0"/>
    <cs:fillRef idx="0"/>
    <cs:effectRef idx="0"/>
    <cs:fontRef idx="minor">
      <a:schemeClr val="lt1">
        <a:lumMod val="7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>
          <a:lumMod val="85000"/>
        </a:schemeClr>
      </a:solidFill>
      <a:ln w="9525">
        <a:solidFill>
          <a:schemeClr val="dk1">
            <a:lumMod val="50000"/>
          </a:schemeClr>
        </a:solidFill>
        <a:round/>
      </a:ln>
    </cs:spPr>
  </cs:upBar>
  <cs:valueAxis>
    <cs:lnRef idx="0"/>
    <cs:fillRef idx="0"/>
    <cs:effectRef idx="0"/>
    <cs:fontRef idx="minor">
      <a:schemeClr val="lt1">
        <a:lumMod val="75000"/>
      </a:schemeClr>
    </cs:fontRef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trlProps/ctrlProp1.xml><?xml version="1.0" encoding="utf-8"?>
<formControlPr xmlns="http://schemas.microsoft.com/office/spreadsheetml/2009/9/main" objectType="Spin" dx="25" fmlaLink="$D$22" max="30000" page="10" val="0"/>
</file>

<file path=xl/ctrlProps/ctrlProp2.xml><?xml version="1.0" encoding="utf-8"?>
<formControlPr xmlns="http://schemas.microsoft.com/office/spreadsheetml/2009/9/main" objectType="Spin" dx="25" fmlaLink="$K$41" max="30000" page="10" val="60"/>
</file>

<file path=xl/ctrlProps/ctrlProp3.xml><?xml version="1.0" encoding="utf-8"?>
<formControlPr xmlns="http://schemas.microsoft.com/office/spreadsheetml/2009/9/main" objectType="Spin" dx="25" fmlaLink="$O$41" max="30000" page="10" val="80"/>
</file>

<file path=xl/ctrlProps/ctrlProp4.xml><?xml version="1.0" encoding="utf-8"?>
<formControlPr xmlns="http://schemas.microsoft.com/office/spreadsheetml/2009/9/main" objectType="Spin" dx="25" fmlaLink="$G$41" max="30000" page="10" val="50"/>
</file>

<file path=xl/ctrlProps/ctrlProp5.xml><?xml version="1.0" encoding="utf-8"?>
<formControlPr xmlns="http://schemas.microsoft.com/office/spreadsheetml/2009/9/main" objectType="Spin" dx="25" fmlaLink="$C$41" max="30000" page="10" val="40"/>
</file>

<file path=xl/ctrlProps/ctrlProp6.xml><?xml version="1.0" encoding="utf-8"?>
<formControlPr xmlns="http://schemas.microsoft.com/office/spreadsheetml/2009/9/main" objectType="CheckBox" fmlaLink="Carac!$E$24" lockText="1" noThreeD="1"/>
</file>

<file path=xl/ctrlProps/ctrlProp7.xml><?xml version="1.0" encoding="utf-8"?>
<formControlPr xmlns="http://schemas.microsoft.com/office/spreadsheetml/2009/9/main" objectType="CheckBox" fmlaLink="Carac!$E$26" lockText="1" noThreeD="1"/>
</file>

<file path=xl/ctrlProps/ctrlProp8.xml><?xml version="1.0" encoding="utf-8"?>
<formControlPr xmlns="http://schemas.microsoft.com/office/spreadsheetml/2009/9/main" objectType="CheckBox" fmlaLink="Carac!$E$28" lockText="1" noThreeD="1"/>
</file>

<file path=xl/ctrlProps/ctrlProp9.xml><?xml version="1.0" encoding="utf-8"?>
<formControlPr xmlns="http://schemas.microsoft.com/office/spreadsheetml/2009/9/main" objectType="CheckBox" fmlaLink="Carac!$E$30" lockText="1" noThreeD="1"/>
</file>

<file path=xl/ctrlProps/ctrlProp10.xml><?xml version="1.0" encoding="utf-8"?>
<formControlPr xmlns="http://schemas.microsoft.com/office/spreadsheetml/2009/9/main" objectType="CheckBox" fmlaLink="Carac!$E$32" lockText="1" noThreeD="1"/>
</file>

<file path=xl/ctrlProps/ctrlProp11.xml><?xml version="1.0" encoding="utf-8"?>
<formControlPr xmlns="http://schemas.microsoft.com/office/spreadsheetml/2009/9/main" objectType="CheckBox" fmlaLink="Carac!$E$34" lockText="1" noThreeD="1"/>
</file>

<file path=xl/ctrlProps/ctrlProp12.xml><?xml version="1.0" encoding="utf-8"?>
<formControlPr xmlns="http://schemas.microsoft.com/office/spreadsheetml/2009/9/main" objectType="CheckBox" fmlaLink="Carac!$E$36" lockText="1" noThreeD="1"/>
</file>

<file path=xl/ctrlProps/ctrlProp13.xml><?xml version="1.0" encoding="utf-8"?>
<formControlPr xmlns="http://schemas.microsoft.com/office/spreadsheetml/2009/9/main" objectType="CheckBox" fmlaLink="Carac!$E$38" lockText="1" noThreeD="1"/>
</file>

<file path=xl/ctrlProps/ctrlProp14.xml><?xml version="1.0" encoding="utf-8"?>
<formControlPr xmlns="http://schemas.microsoft.com/office/spreadsheetml/2009/9/main" objectType="CheckBox" fmlaLink="Carac!$E$40" lockText="1" noThreeD="1"/>
</file>

<file path=xl/ctrlProps/ctrlProp15.xml><?xml version="1.0" encoding="utf-8"?>
<formControlPr xmlns="http://schemas.microsoft.com/office/spreadsheetml/2009/9/main" objectType="CheckBox" fmlaLink="Carac!$E$42" lockText="1" noThreeD="1"/>
</file>

<file path=xl/ctrlProps/ctrlProp16.xml><?xml version="1.0" encoding="utf-8"?>
<formControlPr xmlns="http://schemas.microsoft.com/office/spreadsheetml/2009/9/main" objectType="CheckBox" fmlaLink="Carac!$E$44" lockText="1" noThreeD="1"/>
</file>

<file path=xl/ctrlProps/ctrlProp17.xml><?xml version="1.0" encoding="utf-8"?>
<formControlPr xmlns="http://schemas.microsoft.com/office/spreadsheetml/2009/9/main" objectType="CheckBox" fmlaLink="Carac!$E$46" lockText="1" noThreeD="1"/>
</file>

<file path=xl/ctrlProps/ctrlProp18.xml><?xml version="1.0" encoding="utf-8"?>
<formControlPr xmlns="http://schemas.microsoft.com/office/spreadsheetml/2009/9/main" objectType="CheckBox" fmlaLink="Carac!$E$48" lockText="1" noThreeD="1"/>
</file>

<file path=xl/ctrlProps/ctrlProp19.xml><?xml version="1.0" encoding="utf-8"?>
<formControlPr xmlns="http://schemas.microsoft.com/office/spreadsheetml/2009/9/main" objectType="CheckBox" fmlaLink="Carac!$E$50" lockText="1" noThreeD="1"/>
</file>

<file path=xl/ctrlProps/ctrlProp20.xml><?xml version="1.0" encoding="utf-8"?>
<formControlPr xmlns="http://schemas.microsoft.com/office/spreadsheetml/2009/9/main" objectType="CheckBox" fmlaLink="Carac!$F$24" lockText="1" noThreeD="1"/>
</file>

<file path=xl/ctrlProps/ctrlProp21.xml><?xml version="1.0" encoding="utf-8"?>
<formControlPr xmlns="http://schemas.microsoft.com/office/spreadsheetml/2009/9/main" objectType="CheckBox" fmlaLink="Carac!$F$26" lockText="1" noThreeD="1"/>
</file>

<file path=xl/ctrlProps/ctrlProp22.xml><?xml version="1.0" encoding="utf-8"?>
<formControlPr xmlns="http://schemas.microsoft.com/office/spreadsheetml/2009/9/main" objectType="CheckBox" fmlaLink="Carac!$F$28" lockText="1" noThreeD="1"/>
</file>

<file path=xl/ctrlProps/ctrlProp23.xml><?xml version="1.0" encoding="utf-8"?>
<formControlPr xmlns="http://schemas.microsoft.com/office/spreadsheetml/2009/9/main" objectType="CheckBox" fmlaLink="Carac!$F$34" lockText="1" noThreeD="1"/>
</file>

<file path=xl/ctrlProps/ctrlProp24.xml><?xml version="1.0" encoding="utf-8"?>
<formControlPr xmlns="http://schemas.microsoft.com/office/spreadsheetml/2009/9/main" objectType="CheckBox" fmlaLink="Carac!$F$36" lockText="1" noThreeD="1"/>
</file>

<file path=xl/ctrlProps/ctrlProp25.xml><?xml version="1.0" encoding="utf-8"?>
<formControlPr xmlns="http://schemas.microsoft.com/office/spreadsheetml/2009/9/main" objectType="CheckBox" fmlaLink="Carac!$F$38" lockText="1" noThreeD="1"/>
</file>

<file path=xl/ctrlProps/ctrlProp26.xml><?xml version="1.0" encoding="utf-8"?>
<formControlPr xmlns="http://schemas.microsoft.com/office/spreadsheetml/2009/9/main" objectType="CheckBox" fmlaLink="Carac!$F$40" lockText="1" noThreeD="1"/>
</file>

<file path=xl/ctrlProps/ctrlProp27.xml><?xml version="1.0" encoding="utf-8"?>
<formControlPr xmlns="http://schemas.microsoft.com/office/spreadsheetml/2009/9/main" objectType="CheckBox" fmlaLink="Carac!$F$42" lockText="1" noThreeD="1"/>
</file>

<file path=xl/ctrlProps/ctrlProp28.xml><?xml version="1.0" encoding="utf-8"?>
<formControlPr xmlns="http://schemas.microsoft.com/office/spreadsheetml/2009/9/main" objectType="CheckBox" fmlaLink="Carac!$F$44" lockText="1" noThreeD="1"/>
</file>

<file path=xl/ctrlProps/ctrlProp29.xml><?xml version="1.0" encoding="utf-8"?>
<formControlPr xmlns="http://schemas.microsoft.com/office/spreadsheetml/2009/9/main" objectType="CheckBox" fmlaLink="Carac!$F$46" lockText="1" noThreeD="1"/>
</file>

<file path=xl/ctrlProps/ctrlProp30.xml><?xml version="1.0" encoding="utf-8"?>
<formControlPr xmlns="http://schemas.microsoft.com/office/spreadsheetml/2009/9/main" objectType="CheckBox" fmlaLink="Carac!$F$48" lockText="1" noThreeD="1"/>
</file>

<file path=xl/ctrlProps/ctrlProp31.xml><?xml version="1.0" encoding="utf-8"?>
<formControlPr xmlns="http://schemas.microsoft.com/office/spreadsheetml/2009/9/main" objectType="CheckBox" fmlaLink="Carac!$F$50" lockText="1" noThreeD="1"/>
</file>

<file path=xl/ctrlProps/ctrlProp32.xml><?xml version="1.0" encoding="utf-8"?>
<formControlPr xmlns="http://schemas.microsoft.com/office/spreadsheetml/2009/9/main" objectType="CheckBox" fmlaLink="Carac!$F$30" lockText="1" noThreeD="1"/>
</file>

<file path=xl/ctrlProps/ctrlProp33.xml><?xml version="1.0" encoding="utf-8"?>
<formControlPr xmlns="http://schemas.microsoft.com/office/spreadsheetml/2009/9/main" objectType="CheckBox" fmlaLink="Carac!$F$32" lockText="1" noThreeD="1"/>
</file>

<file path=xl/ctrlProps/ctrlProp34.xml><?xml version="1.0" encoding="utf-8"?>
<formControlPr xmlns="http://schemas.microsoft.com/office/spreadsheetml/2009/9/main" objectType="CheckBox" fmlaLink="Carac!$G$24" lockText="1" noThreeD="1"/>
</file>

<file path=xl/ctrlProps/ctrlProp35.xml><?xml version="1.0" encoding="utf-8"?>
<formControlPr xmlns="http://schemas.microsoft.com/office/spreadsheetml/2009/9/main" objectType="CheckBox" fmlaLink="Carac!$G$26" lockText="1" noThreeD="1"/>
</file>

<file path=xl/ctrlProps/ctrlProp36.xml><?xml version="1.0" encoding="utf-8"?>
<formControlPr xmlns="http://schemas.microsoft.com/office/spreadsheetml/2009/9/main" objectType="CheckBox" fmlaLink="Carac!$G$28" lockText="1" noThreeD="1"/>
</file>

<file path=xl/ctrlProps/ctrlProp37.xml><?xml version="1.0" encoding="utf-8"?>
<formControlPr xmlns="http://schemas.microsoft.com/office/spreadsheetml/2009/9/main" objectType="CheckBox" fmlaLink="Carac!$G$30" lockText="1" noThreeD="1"/>
</file>

<file path=xl/ctrlProps/ctrlProp38.xml><?xml version="1.0" encoding="utf-8"?>
<formControlPr xmlns="http://schemas.microsoft.com/office/spreadsheetml/2009/9/main" objectType="CheckBox" fmlaLink="Carac!$G$34" lockText="1" noThreeD="1"/>
</file>

<file path=xl/ctrlProps/ctrlProp39.xml><?xml version="1.0" encoding="utf-8"?>
<formControlPr xmlns="http://schemas.microsoft.com/office/spreadsheetml/2009/9/main" objectType="CheckBox" fmlaLink="Carac!$G$36" lockText="1" noThreeD="1"/>
</file>

<file path=xl/ctrlProps/ctrlProp40.xml><?xml version="1.0" encoding="utf-8"?>
<formControlPr xmlns="http://schemas.microsoft.com/office/spreadsheetml/2009/9/main" objectType="CheckBox" fmlaLink="Carac!$G$38" lockText="1" noThreeD="1"/>
</file>

<file path=xl/ctrlProps/ctrlProp41.xml><?xml version="1.0" encoding="utf-8"?>
<formControlPr xmlns="http://schemas.microsoft.com/office/spreadsheetml/2009/9/main" objectType="CheckBox" fmlaLink="Carac!$G$40" lockText="1" noThreeD="1"/>
</file>

<file path=xl/ctrlProps/ctrlProp42.xml><?xml version="1.0" encoding="utf-8"?>
<formControlPr xmlns="http://schemas.microsoft.com/office/spreadsheetml/2009/9/main" objectType="CheckBox" fmlaLink="Carac!$G$42" lockText="1" noThreeD="1"/>
</file>

<file path=xl/ctrlProps/ctrlProp43.xml><?xml version="1.0" encoding="utf-8"?>
<formControlPr xmlns="http://schemas.microsoft.com/office/spreadsheetml/2009/9/main" objectType="CheckBox" fmlaLink="Carac!$G$44" lockText="1" noThreeD="1"/>
</file>

<file path=xl/ctrlProps/ctrlProp44.xml><?xml version="1.0" encoding="utf-8"?>
<formControlPr xmlns="http://schemas.microsoft.com/office/spreadsheetml/2009/9/main" objectType="CheckBox" fmlaLink="Carac!$G$46" lockText="1" noThreeD="1"/>
</file>

<file path=xl/ctrlProps/ctrlProp45.xml><?xml version="1.0" encoding="utf-8"?>
<formControlPr xmlns="http://schemas.microsoft.com/office/spreadsheetml/2009/9/main" objectType="CheckBox" fmlaLink="Carac!$G$48" lockText="1" noThreeD="1"/>
</file>

<file path=xl/ctrlProps/ctrlProp46.xml><?xml version="1.0" encoding="utf-8"?>
<formControlPr xmlns="http://schemas.microsoft.com/office/spreadsheetml/2009/9/main" objectType="CheckBox" fmlaLink="Carac!$G$50" lockText="1" noThreeD="1"/>
</file>

<file path=xl/ctrlProps/ctrlProp47.xml><?xml version="1.0" encoding="utf-8"?>
<formControlPr xmlns="http://schemas.microsoft.com/office/spreadsheetml/2009/9/main" objectType="CheckBox" fmlaLink="Carac!$G$32" lockText="1" noThreeD="1"/>
</file>

<file path=xl/ctrlProps/ctrlProp48.xml><?xml version="1.0" encoding="utf-8"?>
<formControlPr xmlns="http://schemas.microsoft.com/office/spreadsheetml/2009/9/main" objectType="CheckBox" fmlaLink="Carac!$H$34" lockText="1" noThreeD="1"/>
</file>

<file path=xl/ctrlProps/ctrlProp49.xml><?xml version="1.0" encoding="utf-8"?>
<formControlPr xmlns="http://schemas.microsoft.com/office/spreadsheetml/2009/9/main" objectType="CheckBox" fmlaLink="Carac!$H$38" lockText="1" noThreeD="1"/>
</file>

<file path=xl/ctrlProps/ctrlProp50.xml><?xml version="1.0" encoding="utf-8"?>
<formControlPr xmlns="http://schemas.microsoft.com/office/spreadsheetml/2009/9/main" objectType="CheckBox" fmlaLink="Carac!$H$40" lockText="1" noThreeD="1"/>
</file>

<file path=xl/ctrlProps/ctrlProp51.xml><?xml version="1.0" encoding="utf-8"?>
<formControlPr xmlns="http://schemas.microsoft.com/office/spreadsheetml/2009/9/main" objectType="CheckBox" fmlaLink="Carac!$H$44" lockText="1" noThreeD="1"/>
</file>

<file path=xl/ctrlProps/ctrlProp52.xml><?xml version="1.0" encoding="utf-8"?>
<formControlPr xmlns="http://schemas.microsoft.com/office/spreadsheetml/2009/9/main" objectType="CheckBox" fmlaLink="Carac!$H$50" lockText="1" noThreeD="1"/>
</file>

<file path=xl/ctrlProps/ctrlProp53.xml><?xml version="1.0" encoding="utf-8"?>
<formControlPr xmlns="http://schemas.microsoft.com/office/spreadsheetml/2009/9/main" objectType="CheckBox" fmlaLink="Carac!$H$24" lockText="1" noThreeD="1"/>
</file>

<file path=xl/ctrlProps/ctrlProp54.xml><?xml version="1.0" encoding="utf-8"?>
<formControlPr xmlns="http://schemas.microsoft.com/office/spreadsheetml/2009/9/main" objectType="CheckBox" fmlaLink="Carac!$H$26" lockText="1" noThreeD="1"/>
</file>

<file path=xl/ctrlProps/ctrlProp55.xml><?xml version="1.0" encoding="utf-8"?>
<formControlPr xmlns="http://schemas.microsoft.com/office/spreadsheetml/2009/9/main" objectType="CheckBox" fmlaLink="Carac!$H$28" lockText="1" noThreeD="1"/>
</file>

<file path=xl/ctrlProps/ctrlProp56.xml><?xml version="1.0" encoding="utf-8"?>
<formControlPr xmlns="http://schemas.microsoft.com/office/spreadsheetml/2009/9/main" objectType="CheckBox" fmlaLink="Carac!$H$30" lockText="1" noThreeD="1"/>
</file>

<file path=xl/ctrlProps/ctrlProp57.xml><?xml version="1.0" encoding="utf-8"?>
<formControlPr xmlns="http://schemas.microsoft.com/office/spreadsheetml/2009/9/main" objectType="CheckBox" fmlaLink="Carac!$H$36" lockText="1" noThreeD="1"/>
</file>

<file path=xl/ctrlProps/ctrlProp58.xml><?xml version="1.0" encoding="utf-8"?>
<formControlPr xmlns="http://schemas.microsoft.com/office/spreadsheetml/2009/9/main" objectType="CheckBox" fmlaLink="Carac!$H$42" lockText="1" noThreeD="1"/>
</file>

<file path=xl/ctrlProps/ctrlProp59.xml><?xml version="1.0" encoding="utf-8"?>
<formControlPr xmlns="http://schemas.microsoft.com/office/spreadsheetml/2009/9/main" objectType="CheckBox" fmlaLink="Carac!$H$46" lockText="1" noThreeD="1"/>
</file>

<file path=xl/ctrlProps/ctrlProp60.xml><?xml version="1.0" encoding="utf-8"?>
<formControlPr xmlns="http://schemas.microsoft.com/office/spreadsheetml/2009/9/main" objectType="CheckBox" fmlaLink="Carac!$H$48" lockText="1" noThreeD="1"/>
</file>

<file path=xl/ctrlProps/ctrlProp61.xml><?xml version="1.0" encoding="utf-8"?>
<formControlPr xmlns="http://schemas.microsoft.com/office/spreadsheetml/2009/9/main" objectType="CheckBox" fmlaLink="Carac!$H$32" lockText="1" noThreeD="1"/>
</file>

<file path=xl/ctrlProps/ctrlProp62.xml><?xml version="1.0" encoding="utf-8"?>
<formControlPr xmlns="http://schemas.microsoft.com/office/spreadsheetml/2009/9/main" objectType="CheckBox" fmlaLink="Carac!$I$24" lockText="1" noThreeD="1"/>
</file>

<file path=xl/ctrlProps/ctrlProp63.xml><?xml version="1.0" encoding="utf-8"?>
<formControlPr xmlns="http://schemas.microsoft.com/office/spreadsheetml/2009/9/main" objectType="CheckBox" fmlaLink="Carac!$I$26" lockText="1" noThreeD="1"/>
</file>

<file path=xl/ctrlProps/ctrlProp64.xml><?xml version="1.0" encoding="utf-8"?>
<formControlPr xmlns="http://schemas.microsoft.com/office/spreadsheetml/2009/9/main" objectType="CheckBox" fmlaLink="Carac!$I$28" lockText="1" noThreeD="1"/>
</file>

<file path=xl/ctrlProps/ctrlProp65.xml><?xml version="1.0" encoding="utf-8"?>
<formControlPr xmlns="http://schemas.microsoft.com/office/spreadsheetml/2009/9/main" objectType="CheckBox" fmlaLink="Carac!$I$30" lockText="1" noThreeD="1"/>
</file>

<file path=xl/ctrlProps/ctrlProp66.xml><?xml version="1.0" encoding="utf-8"?>
<formControlPr xmlns="http://schemas.microsoft.com/office/spreadsheetml/2009/9/main" objectType="CheckBox" fmlaLink="Carac!$I$34" lockText="1" noThreeD="1"/>
</file>

<file path=xl/ctrlProps/ctrlProp67.xml><?xml version="1.0" encoding="utf-8"?>
<formControlPr xmlns="http://schemas.microsoft.com/office/spreadsheetml/2009/9/main" objectType="CheckBox" fmlaLink="Carac!$I$36" lockText="1" noThreeD="1"/>
</file>

<file path=xl/ctrlProps/ctrlProp68.xml><?xml version="1.0" encoding="utf-8"?>
<formControlPr xmlns="http://schemas.microsoft.com/office/spreadsheetml/2009/9/main" objectType="CheckBox" fmlaLink="Carac!$I$38" lockText="1" noThreeD="1"/>
</file>

<file path=xl/ctrlProps/ctrlProp69.xml><?xml version="1.0" encoding="utf-8"?>
<formControlPr xmlns="http://schemas.microsoft.com/office/spreadsheetml/2009/9/main" objectType="CheckBox" fmlaLink="Carac!$I$40" lockText="1" noThreeD="1"/>
</file>

<file path=xl/ctrlProps/ctrlProp70.xml><?xml version="1.0" encoding="utf-8"?>
<formControlPr xmlns="http://schemas.microsoft.com/office/spreadsheetml/2009/9/main" objectType="CheckBox" fmlaLink="Carac!$I$42" lockText="1" noThreeD="1"/>
</file>

<file path=xl/ctrlProps/ctrlProp71.xml><?xml version="1.0" encoding="utf-8"?>
<formControlPr xmlns="http://schemas.microsoft.com/office/spreadsheetml/2009/9/main" objectType="CheckBox" fmlaLink="Carac!$I$44" lockText="1" noThreeD="1"/>
</file>

<file path=xl/ctrlProps/ctrlProp72.xml><?xml version="1.0" encoding="utf-8"?>
<formControlPr xmlns="http://schemas.microsoft.com/office/spreadsheetml/2009/9/main" objectType="CheckBox" fmlaLink="Carac!$I$46" lockText="1" noThreeD="1"/>
</file>

<file path=xl/ctrlProps/ctrlProp73.xml><?xml version="1.0" encoding="utf-8"?>
<formControlPr xmlns="http://schemas.microsoft.com/office/spreadsheetml/2009/9/main" objectType="CheckBox" fmlaLink="Carac!$I$48" lockText="1" noThreeD="1"/>
</file>

<file path=xl/ctrlProps/ctrlProp74.xml><?xml version="1.0" encoding="utf-8"?>
<formControlPr xmlns="http://schemas.microsoft.com/office/spreadsheetml/2009/9/main" objectType="CheckBox" fmlaLink="Carac!$I$50" lockText="1" noThreeD="1"/>
</file>

<file path=xl/ctrlProps/ctrlProp75.xml><?xml version="1.0" encoding="utf-8"?>
<formControlPr xmlns="http://schemas.microsoft.com/office/spreadsheetml/2009/9/main" objectType="CheckBox" fmlaLink="Carac!$I$32" lockText="1" noThreeD="1"/>
</file>

<file path=xl/ctrlProps/ctrlProp76.xml><?xml version="1.0" encoding="utf-8"?>
<formControlPr xmlns="http://schemas.microsoft.com/office/spreadsheetml/2009/9/main" objectType="CheckBox" fmlaLink="Carac!$E$22" lockText="1" noThreeD="1"/>
</file>

<file path=xl/ctrlProps/ctrlProp77.xml><?xml version="1.0" encoding="utf-8"?>
<formControlPr xmlns="http://schemas.microsoft.com/office/spreadsheetml/2009/9/main" objectType="CheckBox" fmlaLink="Carac!$F$22" lockText="1" noThreeD="1"/>
</file>

<file path=xl/ctrlProps/ctrlProp78.xml><?xml version="1.0" encoding="utf-8"?>
<formControlPr xmlns="http://schemas.microsoft.com/office/spreadsheetml/2009/9/main" objectType="CheckBox" fmlaLink="Carac!$G$22" lockText="1" noThreeD="1"/>
</file>

<file path=xl/ctrlProps/ctrlProp79.xml><?xml version="1.0" encoding="utf-8"?>
<formControlPr xmlns="http://schemas.microsoft.com/office/spreadsheetml/2009/9/main" objectType="CheckBox" fmlaLink="Carac!$H$22" lockText="1" noThreeD="1"/>
</file>

<file path=xl/ctrlProps/ctrlProp80.xml><?xml version="1.0" encoding="utf-8"?>
<formControlPr xmlns="http://schemas.microsoft.com/office/spreadsheetml/2009/9/main" objectType="CheckBox" fmlaLink="Carac!$I$22" lockText="1" noThreeD="1"/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chart" Target="../charts/chart4.xml"/><Relationship Id="rId3" Type="http://schemas.openxmlformats.org/officeDocument/2006/relationships/image" Target="../media/image143.emf"/><Relationship Id="rId7" Type="http://schemas.openxmlformats.org/officeDocument/2006/relationships/chart" Target="../charts/chart3.xml"/><Relationship Id="rId12" Type="http://schemas.openxmlformats.org/officeDocument/2006/relationships/image" Target="../media/image151.emf"/><Relationship Id="rId2" Type="http://schemas.openxmlformats.org/officeDocument/2006/relationships/chart" Target="../charts/chart2.xml"/><Relationship Id="rId1" Type="http://schemas.openxmlformats.org/officeDocument/2006/relationships/chart" Target="../charts/chart1.xml"/><Relationship Id="rId6" Type="http://schemas.openxmlformats.org/officeDocument/2006/relationships/image" Target="../media/image146.emf"/><Relationship Id="rId11" Type="http://schemas.openxmlformats.org/officeDocument/2006/relationships/image" Target="../media/image150.emf"/><Relationship Id="rId5" Type="http://schemas.openxmlformats.org/officeDocument/2006/relationships/image" Target="../media/image145.emf"/><Relationship Id="rId10" Type="http://schemas.openxmlformats.org/officeDocument/2006/relationships/image" Target="../media/image149.emf"/><Relationship Id="rId4" Type="http://schemas.openxmlformats.org/officeDocument/2006/relationships/image" Target="../media/image144.png"/><Relationship Id="rId9" Type="http://schemas.openxmlformats.org/officeDocument/2006/relationships/image" Target="../media/image148.emf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42.emf"/></Relationships>
</file>

<file path=xl/drawings/_rels/vmlDrawing2.vml.rels><?xml version="1.0" encoding="UTF-8" standalone="yes"?>
<Relationships xmlns="http://schemas.openxmlformats.org/package/2006/relationships"><Relationship Id="rId3" Type="http://schemas.openxmlformats.org/officeDocument/2006/relationships/image" Target="../media/image154.emf"/><Relationship Id="rId7" Type="http://schemas.openxmlformats.org/officeDocument/2006/relationships/image" Target="../media/image158.emf"/><Relationship Id="rId2" Type="http://schemas.openxmlformats.org/officeDocument/2006/relationships/image" Target="../media/image153.emf"/><Relationship Id="rId1" Type="http://schemas.openxmlformats.org/officeDocument/2006/relationships/image" Target="../media/image152.emf"/><Relationship Id="rId6" Type="http://schemas.openxmlformats.org/officeDocument/2006/relationships/image" Target="../media/image157.emf"/><Relationship Id="rId5" Type="http://schemas.openxmlformats.org/officeDocument/2006/relationships/image" Target="../media/image156.emf"/><Relationship Id="rId4" Type="http://schemas.openxmlformats.org/officeDocument/2006/relationships/image" Target="../media/image155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12</xdr:col>
          <xdr:colOff>445273</xdr:colOff>
          <xdr:row>18</xdr:row>
          <xdr:rowOff>15903</xdr:rowOff>
        </xdr:from>
        <xdr:to>
          <xdr:col>12</xdr:col>
          <xdr:colOff>620202</xdr:colOff>
          <xdr:row>19</xdr:row>
          <xdr:rowOff>143123</xdr:rowOff>
        </xdr:to>
        <xdr:sp macro="" textlink="">
          <xdr:nvSpPr>
            <xdr:cNvPr id="4196" name="Spinner 100" hidden="1">
              <a:extLst>
                <a:ext uri="{63B3BB69-23CF-44E3-9099-C40C66FF867C}">
                  <a14:compatExt spid="_x0000_s4196"/>
                </a:ext>
                <a:ext uri="{FF2B5EF4-FFF2-40B4-BE49-F238E27FC236}">
                  <a16:creationId xmlns:a16="http://schemas.microsoft.com/office/drawing/2014/main" id="{00000000-0008-0000-0100-00006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0</xdr:colOff>
          <xdr:row>17</xdr:row>
          <xdr:rowOff>7951</xdr:rowOff>
        </xdr:from>
        <xdr:to>
          <xdr:col>5</xdr:col>
          <xdr:colOff>0</xdr:colOff>
          <xdr:row>17</xdr:row>
          <xdr:rowOff>159026</xdr:rowOff>
        </xdr:to>
        <xdr:sp macro="" textlink="">
          <xdr:nvSpPr>
            <xdr:cNvPr id="4213" name="SpinButton1" hidden="1">
              <a:extLst>
                <a:ext uri="{63B3BB69-23CF-44E3-9099-C40C66FF867C}">
                  <a14:compatExt spid="_x0000_s4213"/>
                </a:ext>
                <a:ext uri="{FF2B5EF4-FFF2-40B4-BE49-F238E27FC236}">
                  <a16:creationId xmlns:a16="http://schemas.microsoft.com/office/drawing/2014/main" id="{00000000-0008-0000-0100-00007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681541</xdr:colOff>
      <xdr:row>7</xdr:row>
      <xdr:rowOff>79514</xdr:rowOff>
    </xdr:from>
    <xdr:to>
      <xdr:col>7</xdr:col>
      <xdr:colOff>485031</xdr:colOff>
      <xdr:row>37</xdr:row>
      <xdr:rowOff>78678</xdr:rowOff>
    </xdr:to>
    <xdr:graphicFrame macro="">
      <xdr:nvGraphicFramePr>
        <xdr:cNvPr id="60" name="Graphique 59">
          <a:extLst>
            <a:ext uri="{FF2B5EF4-FFF2-40B4-BE49-F238E27FC236}">
              <a16:creationId xmlns:a16="http://schemas.microsoft.com/office/drawing/2014/main" id="{953F6D72-33DD-4773-8E5C-852EC8A5D0D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12</xdr:col>
      <xdr:colOff>283138</xdr:colOff>
      <xdr:row>7</xdr:row>
      <xdr:rowOff>90874</xdr:rowOff>
    </xdr:from>
    <xdr:to>
      <xdr:col>14</xdr:col>
      <xdr:colOff>238540</xdr:colOff>
      <xdr:row>37</xdr:row>
      <xdr:rowOff>25895</xdr:rowOff>
    </xdr:to>
    <xdr:graphicFrame macro="">
      <xdr:nvGraphicFramePr>
        <xdr:cNvPr id="20" name="Graphique 19">
          <a:extLst>
            <a:ext uri="{FF2B5EF4-FFF2-40B4-BE49-F238E27FC236}">
              <a16:creationId xmlns:a16="http://schemas.microsoft.com/office/drawing/2014/main" id="{D4F1AAB1-8630-861B-78BE-25F5CE956C32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6</xdr:col>
      <xdr:colOff>614723</xdr:colOff>
      <xdr:row>8</xdr:row>
      <xdr:rowOff>57594</xdr:rowOff>
    </xdr:from>
    <xdr:to>
      <xdr:col>13</xdr:col>
      <xdr:colOff>191571</xdr:colOff>
      <xdr:row>35</xdr:row>
      <xdr:rowOff>49639</xdr:rowOff>
    </xdr:to>
    <xdr:grpSp>
      <xdr:nvGrpSpPr>
        <xdr:cNvPr id="27" name="Groupe 26">
          <a:extLst>
            <a:ext uri="{FF2B5EF4-FFF2-40B4-BE49-F238E27FC236}">
              <a16:creationId xmlns:a16="http://schemas.microsoft.com/office/drawing/2014/main" id="{BEBE8789-254F-414C-8850-DB74AF6BC2EE}"/>
            </a:ext>
          </a:extLst>
        </xdr:cNvPr>
        <xdr:cNvGrpSpPr/>
      </xdr:nvGrpSpPr>
      <xdr:grpSpPr>
        <a:xfrm>
          <a:off x="4748573" y="1505394"/>
          <a:ext cx="4377448" cy="4859320"/>
          <a:chOff x="763325" y="1105231"/>
          <a:chExt cx="4476586" cy="4500434"/>
        </a:xfrm>
      </xdr:grpSpPr>
      <xdr:sp macro="" textlink="">
        <xdr:nvSpPr>
          <xdr:cNvPr id="28" name="Rectangle : coins arrondis 27">
            <a:extLst>
              <a:ext uri="{FF2B5EF4-FFF2-40B4-BE49-F238E27FC236}">
                <a16:creationId xmlns:a16="http://schemas.microsoft.com/office/drawing/2014/main" id="{7863411F-A8E4-9ACA-97B4-9B1FC403A1B1}"/>
              </a:ext>
            </a:extLst>
          </xdr:cNvPr>
          <xdr:cNvSpPr/>
        </xdr:nvSpPr>
        <xdr:spPr>
          <a:xfrm>
            <a:off x="1391480" y="1113177"/>
            <a:ext cx="3260035" cy="4277801"/>
          </a:xfrm>
          <a:prstGeom prst="roundRect">
            <a:avLst/>
          </a:prstGeom>
          <a:gradFill>
            <a:gsLst>
              <a:gs pos="0">
                <a:schemeClr val="tx1">
                  <a:lumMod val="85000"/>
                  <a:lumOff val="15000"/>
                </a:schemeClr>
              </a:gs>
              <a:gs pos="52000">
                <a:schemeClr val="dk1">
                  <a:shade val="93000"/>
                  <a:satMod val="130000"/>
                </a:schemeClr>
              </a:gs>
              <a:gs pos="100000">
                <a:schemeClr val="tx1">
                  <a:lumMod val="75000"/>
                  <a:lumOff val="25000"/>
                </a:schemeClr>
              </a:gs>
            </a:gsLst>
          </a:gradFill>
        </xdr:spPr>
        <xdr:style>
          <a:lnRef idx="0">
            <a:schemeClr val="dk1"/>
          </a:lnRef>
          <a:fillRef idx="3">
            <a:schemeClr val="dk1"/>
          </a:fillRef>
          <a:effectRef idx="3">
            <a:schemeClr val="dk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lang="fr-FR" sz="1100"/>
              <a:t> </a:t>
            </a:r>
          </a:p>
        </xdr:txBody>
      </xdr:sp>
      <xdr:grpSp>
        <xdr:nvGrpSpPr>
          <xdr:cNvPr id="29" name="Groupe 28">
            <a:extLst>
              <a:ext uri="{FF2B5EF4-FFF2-40B4-BE49-F238E27FC236}">
                <a16:creationId xmlns:a16="http://schemas.microsoft.com/office/drawing/2014/main" id="{732854CC-356F-B018-DA1B-DE97F5817BD6}"/>
              </a:ext>
            </a:extLst>
          </xdr:cNvPr>
          <xdr:cNvGrpSpPr/>
        </xdr:nvGrpSpPr>
        <xdr:grpSpPr>
          <a:xfrm>
            <a:off x="763325" y="1105231"/>
            <a:ext cx="4476586" cy="4500434"/>
            <a:chOff x="779228" y="286247"/>
            <a:chExt cx="4476586" cy="4500434"/>
          </a:xfrm>
        </xdr:grpSpPr>
        <mc:AlternateContent xmlns:mc="http://schemas.openxmlformats.org/markup-compatibility/2006" xmlns:a14="http://schemas.microsoft.com/office/drawing/2010/main">
          <mc:Choice Requires="a14">
            <xdr:pic>
              <xdr:nvPicPr>
                <xdr:cNvPr id="30" name="Image 29">
                  <a:extLst>
                    <a:ext uri="{FF2B5EF4-FFF2-40B4-BE49-F238E27FC236}">
                      <a16:creationId xmlns:a16="http://schemas.microsoft.com/office/drawing/2014/main" id="{8495554C-76DD-7049-5C4C-F72935E5EE55}"/>
                    </a:ext>
                  </a:extLst>
                </xdr:cNvPr>
                <xdr:cNvPicPr>
                  <a:picLocks noChangeAspect="1" noChangeArrowheads="1"/>
                  <a:extLst>
                    <a:ext uri="{84589F7E-364E-4C9E-8A38-B11213B215E9}">
                      <a14:cameraTool cellRange="Armure" spid="_x0000_s14413"/>
                    </a:ext>
                  </a:extLst>
                </xdr:cNvPicPr>
              </xdr:nvPicPr>
              <xdr:blipFill>
                <a:blip xmlns:r="http://schemas.openxmlformats.org/officeDocument/2006/relationships" r:embed="rId3"/>
                <a:srcRect/>
                <a:stretch>
                  <a:fillRect/>
                </a:stretch>
              </xdr:blipFill>
              <xdr:spPr bwMode="auto">
                <a:xfrm>
                  <a:off x="1375577" y="286247"/>
                  <a:ext cx="3307743" cy="4299019"/>
                </a:xfrm>
                <a:prstGeom prst="rect">
                  <a:avLst/>
                </a:prstGeom>
                <a:noFill/>
                <a:extLst>
                  <a:ext uri="{909E8E84-426E-40DD-AFC4-6F175D3DCCD1}">
                    <a14:hiddenFill>
                      <a:solidFill>
                        <a:srgbClr val="FFFFFF"/>
                      </a:solidFill>
                    </a14:hiddenFill>
                  </a:ext>
                </a:extLst>
              </xdr:spPr>
            </xdr:pic>
          </mc:Choice>
          <mc:Fallback xmlns=""/>
        </mc:AlternateContent>
        <xdr:sp macro="" textlink="Carac!B9">
          <xdr:nvSpPr>
            <xdr:cNvPr id="31" name="Ruban : incliné vers le bas 30">
              <a:extLst>
                <a:ext uri="{FF2B5EF4-FFF2-40B4-BE49-F238E27FC236}">
                  <a16:creationId xmlns:a16="http://schemas.microsoft.com/office/drawing/2014/main" id="{C040E30A-3974-2980-BADD-46484F78BA32}"/>
                </a:ext>
              </a:extLst>
            </xdr:cNvPr>
            <xdr:cNvSpPr/>
          </xdr:nvSpPr>
          <xdr:spPr>
            <a:xfrm>
              <a:off x="779228" y="4126724"/>
              <a:ext cx="4476586" cy="659957"/>
            </a:xfrm>
            <a:prstGeom prst="ribbon">
              <a:avLst>
                <a:gd name="adj1" fmla="val 16667"/>
                <a:gd name="adj2" fmla="val 71148"/>
              </a:avLst>
            </a:prstGeom>
            <a:gradFill>
              <a:gsLst>
                <a:gs pos="0">
                  <a:schemeClr val="accent6">
                    <a:lumMod val="50000"/>
                  </a:schemeClr>
                </a:gs>
                <a:gs pos="54000">
                  <a:schemeClr val="bg2">
                    <a:lumMod val="50000"/>
                  </a:schemeClr>
                </a:gs>
                <a:gs pos="100000">
                  <a:schemeClr val="bg2">
                    <a:lumMod val="90000"/>
                  </a:schemeClr>
                </a:gs>
              </a:gsLst>
            </a:gradFill>
          </xdr:spPr>
          <xdr:style>
            <a:lnRef idx="0">
              <a:schemeClr val="dk1"/>
            </a:lnRef>
            <a:fillRef idx="3">
              <a:schemeClr val="dk1"/>
            </a:fillRef>
            <a:effectRef idx="3">
              <a:schemeClr val="dk1"/>
            </a:effectRef>
            <a:fontRef idx="minor">
              <a:schemeClr val="lt1"/>
            </a:fontRef>
          </xdr:style>
          <xdr:txBody>
            <a:bodyPr vertOverflow="clip" horzOverflow="clip" rtlCol="0" anchor="ctr"/>
            <a:lstStyle/>
            <a:p>
              <a:pPr algn="ctr"/>
              <a:fld id="{CA63D088-F33B-41A8-B5AF-6FCB6FACC1AD}" type="TxLink">
                <a:rPr lang="en-US" sz="2500" b="0" i="0" u="none" strike="noStrike">
                  <a:solidFill>
                    <a:schemeClr val="bg2">
                      <a:lumMod val="10000"/>
                    </a:schemeClr>
                  </a:solidFill>
                  <a:latin typeface="STHupo" panose="02010800040101010101" pitchFamily="2" charset="-122"/>
                  <a:ea typeface="STHupo" panose="02010800040101010101" pitchFamily="2" charset="-122"/>
                  <a:cs typeface="Times New Roman"/>
                </a:rPr>
                <a:pPr algn="ctr"/>
                <a:t> </a:t>
              </a:fld>
              <a:endParaRPr lang="fr-FR" sz="2500">
                <a:solidFill>
                  <a:schemeClr val="bg2">
                    <a:lumMod val="10000"/>
                  </a:schemeClr>
                </a:solidFill>
                <a:latin typeface="STHupo" panose="02010800040101010101" pitchFamily="2" charset="-122"/>
                <a:ea typeface="STHupo" panose="02010800040101010101" pitchFamily="2" charset="-122"/>
              </a:endParaRPr>
            </a:p>
          </xdr:txBody>
        </xdr:sp>
      </xdr:grpSp>
    </xdr:grpSp>
    <xdr:clientData/>
  </xdr:twoCellAnchor>
  <xdr:twoCellAnchor>
    <xdr:from>
      <xdr:col>46</xdr:col>
      <xdr:colOff>33444</xdr:colOff>
      <xdr:row>5</xdr:row>
      <xdr:rowOff>41910</xdr:rowOff>
    </xdr:from>
    <xdr:to>
      <xdr:col>56</xdr:col>
      <xdr:colOff>130112</xdr:colOff>
      <xdr:row>48</xdr:row>
      <xdr:rowOff>28914</xdr:rowOff>
    </xdr:to>
    <xdr:grpSp>
      <xdr:nvGrpSpPr>
        <xdr:cNvPr id="32" name="Groupe 31">
          <a:extLst>
            <a:ext uri="{FF2B5EF4-FFF2-40B4-BE49-F238E27FC236}">
              <a16:creationId xmlns:a16="http://schemas.microsoft.com/office/drawing/2014/main" id="{800BF9E7-4738-4B75-AFBD-553CFCD63528}"/>
            </a:ext>
          </a:extLst>
        </xdr:cNvPr>
        <xdr:cNvGrpSpPr/>
      </xdr:nvGrpSpPr>
      <xdr:grpSpPr>
        <a:xfrm>
          <a:off x="31313544" y="946785"/>
          <a:ext cx="6954668" cy="7521279"/>
          <a:chOff x="6240241" y="437317"/>
          <a:chExt cx="3293375" cy="4365271"/>
        </a:xfrm>
      </xdr:grpSpPr>
      <xdr:grpSp>
        <xdr:nvGrpSpPr>
          <xdr:cNvPr id="33" name="Groupe 32">
            <a:extLst>
              <a:ext uri="{FF2B5EF4-FFF2-40B4-BE49-F238E27FC236}">
                <a16:creationId xmlns:a16="http://schemas.microsoft.com/office/drawing/2014/main" id="{22D565FF-1312-ED9E-6FBF-51D2B9968F9B}"/>
              </a:ext>
            </a:extLst>
          </xdr:cNvPr>
          <xdr:cNvGrpSpPr/>
        </xdr:nvGrpSpPr>
        <xdr:grpSpPr>
          <a:xfrm>
            <a:off x="6240241" y="437317"/>
            <a:ext cx="3293375" cy="3983598"/>
            <a:chOff x="6733218" y="620198"/>
            <a:chExt cx="3293373" cy="3983602"/>
          </a:xfrm>
        </xdr:grpSpPr>
        <xdr:pic>
          <xdr:nvPicPr>
            <xdr:cNvPr id="35" name="Image 34">
              <a:extLst>
                <a:ext uri="{FF2B5EF4-FFF2-40B4-BE49-F238E27FC236}">
                  <a16:creationId xmlns:a16="http://schemas.microsoft.com/office/drawing/2014/main" id="{7BC7AF4B-9E33-1412-7FBE-0B0EEA12B6FC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4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733218" y="620198"/>
              <a:ext cx="3293373" cy="3983602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sp macro="" textlink="Carac!O15">
          <xdr:nvSpPr>
            <xdr:cNvPr id="36" name="Ellipse 35">
              <a:extLst>
                <a:ext uri="{FF2B5EF4-FFF2-40B4-BE49-F238E27FC236}">
                  <a16:creationId xmlns:a16="http://schemas.microsoft.com/office/drawing/2014/main" id="{791C781E-C949-0832-9FC6-8AE224CA1DAF}"/>
                </a:ext>
              </a:extLst>
            </xdr:cNvPr>
            <xdr:cNvSpPr/>
          </xdr:nvSpPr>
          <xdr:spPr>
            <a:xfrm>
              <a:off x="7977291" y="1749285"/>
              <a:ext cx="833865" cy="612251"/>
            </a:xfrm>
            <a:prstGeom prst="ellipse">
              <a:avLst/>
            </a:prstGeom>
            <a:noFill/>
            <a:ln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rtlCol="0" anchor="ctr"/>
            <a:lstStyle/>
            <a:p>
              <a:pPr algn="ctr"/>
              <a:fld id="{36583C57-4276-4552-9B17-771558B954BA}" type="TxLink">
                <a:rPr lang="en-US" sz="2400" b="0" i="0" u="none" strike="noStrike">
                  <a:solidFill>
                    <a:schemeClr val="bg1"/>
                  </a:solidFill>
                  <a:latin typeface="STHupo" panose="02010800040101010101" pitchFamily="2" charset="-122"/>
                  <a:ea typeface="STHupo" panose="02010800040101010101" pitchFamily="2" charset="-122"/>
                  <a:cs typeface="Times New Roman"/>
                </a:rPr>
                <a:pPr algn="ctr"/>
                <a:t>0</a:t>
              </a:fld>
              <a:endParaRPr lang="fr-FR" sz="3200">
                <a:solidFill>
                  <a:schemeClr val="bg1"/>
                </a:solidFill>
                <a:latin typeface="STHupo" panose="02010800040101010101" pitchFamily="2" charset="-122"/>
                <a:ea typeface="STHupo" panose="02010800040101010101" pitchFamily="2" charset="-122"/>
              </a:endParaRPr>
            </a:p>
          </xdr:txBody>
        </xdr:sp>
        <xdr:sp macro="" textlink="Carac!O14">
          <xdr:nvSpPr>
            <xdr:cNvPr id="37" name="Ellipse 36">
              <a:extLst>
                <a:ext uri="{FF2B5EF4-FFF2-40B4-BE49-F238E27FC236}">
                  <a16:creationId xmlns:a16="http://schemas.microsoft.com/office/drawing/2014/main" id="{6423DA07-D79F-31DC-049C-3366E4501199}"/>
                </a:ext>
              </a:extLst>
            </xdr:cNvPr>
            <xdr:cNvSpPr/>
          </xdr:nvSpPr>
          <xdr:spPr>
            <a:xfrm>
              <a:off x="8071896" y="693088"/>
              <a:ext cx="652007" cy="612251"/>
            </a:xfrm>
            <a:prstGeom prst="ellipse">
              <a:avLst/>
            </a:prstGeom>
            <a:noFill/>
            <a:ln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rtlCol="0" anchor="ctr"/>
            <a:lstStyle/>
            <a:p>
              <a:pPr algn="ctr"/>
              <a:fld id="{94B76F05-D477-4F11-8536-5854F10DD63E}" type="TxLink">
                <a:rPr lang="en-US" sz="2200" b="0" i="0" u="none" strike="noStrike">
                  <a:solidFill>
                    <a:schemeClr val="bg1"/>
                  </a:solidFill>
                  <a:latin typeface="STHupo" panose="02010800040101010101" pitchFamily="2" charset="-122"/>
                  <a:ea typeface="STHupo" panose="02010800040101010101" pitchFamily="2" charset="-122"/>
                  <a:cs typeface="Times New Roman"/>
                </a:rPr>
                <a:pPr algn="ctr"/>
                <a:t>0</a:t>
              </a:fld>
              <a:endParaRPr lang="fr-FR" sz="2200">
                <a:solidFill>
                  <a:schemeClr val="bg1"/>
                </a:solidFill>
                <a:latin typeface="STHupo" panose="02010800040101010101" pitchFamily="2" charset="-122"/>
                <a:ea typeface="STHupo" panose="02010800040101010101" pitchFamily="2" charset="-122"/>
              </a:endParaRPr>
            </a:p>
          </xdr:txBody>
        </xdr:sp>
        <xdr:sp macro="" textlink="Carac!O17">
          <xdr:nvSpPr>
            <xdr:cNvPr id="38" name="Ellipse 37">
              <a:extLst>
                <a:ext uri="{FF2B5EF4-FFF2-40B4-BE49-F238E27FC236}">
                  <a16:creationId xmlns:a16="http://schemas.microsoft.com/office/drawing/2014/main" id="{DBCF2F09-B642-E1CB-FD0F-DAAB4366E300}"/>
                </a:ext>
              </a:extLst>
            </xdr:cNvPr>
            <xdr:cNvSpPr/>
          </xdr:nvSpPr>
          <xdr:spPr>
            <a:xfrm>
              <a:off x="8889565" y="1577007"/>
              <a:ext cx="796088" cy="612251"/>
            </a:xfrm>
            <a:prstGeom prst="ellipse">
              <a:avLst/>
            </a:prstGeom>
            <a:noFill/>
            <a:ln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rtlCol="0" anchor="ctr"/>
            <a:lstStyle/>
            <a:p>
              <a:pPr algn="ctr"/>
              <a:fld id="{A43F353C-02B4-4E8A-A6FA-F93FEB3DC0AF}" type="TxLink">
                <a:rPr lang="en-US" sz="1800" b="0" i="0" u="none" strike="noStrike">
                  <a:solidFill>
                    <a:schemeClr val="bg1"/>
                  </a:solidFill>
                  <a:latin typeface="STHupo" panose="02010800040101010101" pitchFamily="2" charset="-122"/>
                  <a:ea typeface="STHupo" panose="02010800040101010101" pitchFamily="2" charset="-122"/>
                  <a:cs typeface="Times New Roman"/>
                </a:rPr>
                <a:pPr algn="ctr"/>
                <a:t>0</a:t>
              </a:fld>
              <a:endParaRPr lang="fr-FR" sz="1800">
                <a:solidFill>
                  <a:schemeClr val="bg1"/>
                </a:solidFill>
                <a:latin typeface="STHupo" panose="02010800040101010101" pitchFamily="2" charset="-122"/>
                <a:ea typeface="STHupo" panose="02010800040101010101" pitchFamily="2" charset="-122"/>
              </a:endParaRPr>
            </a:p>
          </xdr:txBody>
        </xdr:sp>
        <xdr:sp macro="" textlink="Carac!O16">
          <xdr:nvSpPr>
            <xdr:cNvPr id="39" name="Ellipse 38">
              <a:extLst>
                <a:ext uri="{FF2B5EF4-FFF2-40B4-BE49-F238E27FC236}">
                  <a16:creationId xmlns:a16="http://schemas.microsoft.com/office/drawing/2014/main" id="{7963E8EC-CD6A-F065-0A6A-D6E6FFE70419}"/>
                </a:ext>
              </a:extLst>
            </xdr:cNvPr>
            <xdr:cNvSpPr/>
          </xdr:nvSpPr>
          <xdr:spPr>
            <a:xfrm>
              <a:off x="7090190" y="1590259"/>
              <a:ext cx="718209" cy="612251"/>
            </a:xfrm>
            <a:prstGeom prst="ellipse">
              <a:avLst/>
            </a:prstGeom>
            <a:noFill/>
            <a:ln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rtlCol="0" anchor="ctr"/>
            <a:lstStyle/>
            <a:p>
              <a:pPr algn="ctr"/>
              <a:fld id="{784986E0-7F83-4260-B5E2-ACDE8AF90DC9}" type="TxLink">
                <a:rPr lang="en-US" sz="2000" b="0" i="0" u="none" strike="noStrike">
                  <a:solidFill>
                    <a:schemeClr val="bg1"/>
                  </a:solidFill>
                  <a:latin typeface="STHupo" panose="02010800040101010101" pitchFamily="2" charset="-122"/>
                  <a:ea typeface="STHupo" panose="02010800040101010101" pitchFamily="2" charset="-122"/>
                  <a:cs typeface="Times New Roman"/>
                </a:rPr>
                <a:pPr algn="ctr"/>
                <a:t>0</a:t>
              </a:fld>
              <a:endParaRPr lang="fr-FR" sz="2000">
                <a:solidFill>
                  <a:schemeClr val="bg1"/>
                </a:solidFill>
                <a:latin typeface="STHupo" panose="02010800040101010101" pitchFamily="2" charset="-122"/>
                <a:ea typeface="STHupo" panose="02010800040101010101" pitchFamily="2" charset="-122"/>
              </a:endParaRPr>
            </a:p>
          </xdr:txBody>
        </xdr:sp>
        <xdr:sp macro="" textlink="Carac!O19">
          <xdr:nvSpPr>
            <xdr:cNvPr id="40" name="Ellipse 39">
              <a:extLst>
                <a:ext uri="{FF2B5EF4-FFF2-40B4-BE49-F238E27FC236}">
                  <a16:creationId xmlns:a16="http://schemas.microsoft.com/office/drawing/2014/main" id="{F43F50B8-20F7-817F-780A-5481B9124202}"/>
                </a:ext>
              </a:extLst>
            </xdr:cNvPr>
            <xdr:cNvSpPr/>
          </xdr:nvSpPr>
          <xdr:spPr>
            <a:xfrm>
              <a:off x="8517171" y="3102335"/>
              <a:ext cx="652007" cy="612251"/>
            </a:xfrm>
            <a:prstGeom prst="ellipse">
              <a:avLst/>
            </a:prstGeom>
            <a:noFill/>
            <a:ln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rtlCol="0" anchor="ctr"/>
            <a:lstStyle/>
            <a:p>
              <a:pPr algn="ctr"/>
              <a:fld id="{6EC25E71-00EF-4CDB-9445-3B85E24D45E7}" type="TxLink">
                <a:rPr lang="en-US" sz="2200" b="0" i="0" u="none" strike="noStrike">
                  <a:solidFill>
                    <a:schemeClr val="bg1"/>
                  </a:solidFill>
                  <a:latin typeface="STHupo" panose="02010800040101010101" pitchFamily="2" charset="-122"/>
                  <a:ea typeface="STHupo" panose="02010800040101010101" pitchFamily="2" charset="-122"/>
                  <a:cs typeface="Times New Roman"/>
                </a:rPr>
                <a:pPr algn="ctr"/>
                <a:t>0</a:t>
              </a:fld>
              <a:endParaRPr lang="fr-FR" sz="2200">
                <a:solidFill>
                  <a:schemeClr val="bg1"/>
                </a:solidFill>
                <a:latin typeface="STHupo" panose="02010800040101010101" pitchFamily="2" charset="-122"/>
                <a:ea typeface="STHupo" panose="02010800040101010101" pitchFamily="2" charset="-122"/>
              </a:endParaRPr>
            </a:p>
          </xdr:txBody>
        </xdr:sp>
        <xdr:sp macro="" textlink="Carac!O18">
          <xdr:nvSpPr>
            <xdr:cNvPr id="41" name="Ellipse 40">
              <a:extLst>
                <a:ext uri="{FF2B5EF4-FFF2-40B4-BE49-F238E27FC236}">
                  <a16:creationId xmlns:a16="http://schemas.microsoft.com/office/drawing/2014/main" id="{B903EC0A-46CD-D495-92C1-D8DCB4D27A00}"/>
                </a:ext>
              </a:extLst>
            </xdr:cNvPr>
            <xdr:cNvSpPr/>
          </xdr:nvSpPr>
          <xdr:spPr>
            <a:xfrm>
              <a:off x="7596143" y="3095708"/>
              <a:ext cx="652007" cy="612251"/>
            </a:xfrm>
            <a:prstGeom prst="ellipse">
              <a:avLst/>
            </a:prstGeom>
            <a:noFill/>
            <a:ln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rtlCol="0" anchor="ctr"/>
            <a:lstStyle/>
            <a:p>
              <a:pPr algn="ctr"/>
              <a:fld id="{9CF021A9-DE9B-408B-A0D2-E9CE41485888}" type="TxLink">
                <a:rPr lang="en-US" sz="2200" b="0" i="0" u="none" strike="noStrike">
                  <a:solidFill>
                    <a:schemeClr val="bg1"/>
                  </a:solidFill>
                  <a:latin typeface="STHupo" panose="02010800040101010101" pitchFamily="2" charset="-122"/>
                  <a:ea typeface="STHupo" panose="02010800040101010101" pitchFamily="2" charset="-122"/>
                  <a:cs typeface="Times New Roman"/>
                </a:rPr>
                <a:pPr algn="ctr"/>
                <a:t>0</a:t>
              </a:fld>
              <a:endParaRPr lang="fr-FR" sz="2200">
                <a:solidFill>
                  <a:schemeClr val="bg1"/>
                </a:solidFill>
                <a:latin typeface="STHupo" panose="02010800040101010101" pitchFamily="2" charset="-122"/>
                <a:ea typeface="STHupo" panose="02010800040101010101" pitchFamily="2" charset="-122"/>
              </a:endParaRPr>
            </a:p>
          </xdr:txBody>
        </xdr:sp>
      </xdr:grpSp>
      <xdr:sp macro="" textlink="">
        <xdr:nvSpPr>
          <xdr:cNvPr id="34" name="Flèche : chevron 33">
            <a:extLst>
              <a:ext uri="{FF2B5EF4-FFF2-40B4-BE49-F238E27FC236}">
                <a16:creationId xmlns:a16="http://schemas.microsoft.com/office/drawing/2014/main" id="{8D4B2006-F01F-8BAD-8C11-6EB98DDA10BD}"/>
              </a:ext>
            </a:extLst>
          </xdr:cNvPr>
          <xdr:cNvSpPr/>
        </xdr:nvSpPr>
        <xdr:spPr>
          <a:xfrm>
            <a:off x="6528021" y="4516341"/>
            <a:ext cx="2830665" cy="286247"/>
          </a:xfrm>
          <a:prstGeom prst="chevron">
            <a:avLst/>
          </a:prstGeom>
          <a:gradFill flip="none" rotWithShape="1">
            <a:gsLst>
              <a:gs pos="0">
                <a:schemeClr val="tx1">
                  <a:lumMod val="65000"/>
                  <a:lumOff val="35000"/>
                  <a:shade val="30000"/>
                  <a:satMod val="115000"/>
                </a:schemeClr>
              </a:gs>
              <a:gs pos="50000">
                <a:schemeClr val="tx1">
                  <a:lumMod val="65000"/>
                  <a:lumOff val="35000"/>
                  <a:shade val="67500"/>
                  <a:satMod val="115000"/>
                </a:schemeClr>
              </a:gs>
              <a:gs pos="100000">
                <a:schemeClr val="tx1">
                  <a:lumMod val="65000"/>
                  <a:lumOff val="35000"/>
                  <a:shade val="100000"/>
                  <a:satMod val="115000"/>
                </a:schemeClr>
              </a:gs>
            </a:gsLst>
            <a:path path="circle">
              <a:fillToRect l="50000" t="50000" r="50000" b="50000"/>
            </a:path>
            <a:tileRect/>
          </a:gradFill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fr-FR" sz="2000">
                <a:latin typeface="STHupo" panose="02010800040101010101" pitchFamily="2" charset="-122"/>
                <a:ea typeface="STHupo" panose="02010800040101010101" pitchFamily="2" charset="-122"/>
              </a:rPr>
              <a:t>Nombre de Slot d'armure</a:t>
            </a:r>
            <a:endParaRPr lang="fr-FR" sz="1100">
              <a:latin typeface="STHupo" panose="02010800040101010101" pitchFamily="2" charset="-122"/>
              <a:ea typeface="STHupo" panose="02010800040101010101" pitchFamily="2" charset="-122"/>
            </a:endParaRPr>
          </a:p>
        </xdr:txBody>
      </xdr:sp>
    </xdr:grpSp>
    <xdr:clientData/>
  </xdr:twoCellAnchor>
  <xdr:twoCellAnchor>
    <xdr:from>
      <xdr:col>0</xdr:col>
      <xdr:colOff>432942</xdr:colOff>
      <xdr:row>6</xdr:row>
      <xdr:rowOff>46773</xdr:rowOff>
    </xdr:from>
    <xdr:to>
      <xdr:col>5</xdr:col>
      <xdr:colOff>57829</xdr:colOff>
      <xdr:row>18</xdr:row>
      <xdr:rowOff>134372</xdr:rowOff>
    </xdr:to>
    <xdr:grpSp>
      <xdr:nvGrpSpPr>
        <xdr:cNvPr id="10" name="Groupe 9">
          <a:extLst>
            <a:ext uri="{FF2B5EF4-FFF2-40B4-BE49-F238E27FC236}">
              <a16:creationId xmlns:a16="http://schemas.microsoft.com/office/drawing/2014/main" id="{FDA7D178-75DD-0075-781A-0AABE3A4C5D7}"/>
            </a:ext>
          </a:extLst>
        </xdr:cNvPr>
        <xdr:cNvGrpSpPr/>
      </xdr:nvGrpSpPr>
      <xdr:grpSpPr>
        <a:xfrm>
          <a:off x="432942" y="1132623"/>
          <a:ext cx="3072937" cy="2259299"/>
          <a:chOff x="432942" y="1159957"/>
          <a:chExt cx="3282487" cy="2377575"/>
        </a:xfrm>
      </xdr:grpSpPr>
      <mc:AlternateContent xmlns:mc="http://schemas.openxmlformats.org/markup-compatibility/2006" xmlns:a14="http://schemas.microsoft.com/office/drawing/2010/main">
        <mc:Choice Requires="a14">
          <xdr:pic>
            <xdr:nvPicPr>
              <xdr:cNvPr id="43" name="Image 42">
                <a:extLst>
                  <a:ext uri="{FF2B5EF4-FFF2-40B4-BE49-F238E27FC236}">
                    <a16:creationId xmlns:a16="http://schemas.microsoft.com/office/drawing/2014/main" id="{73A4E70F-C212-6243-E256-D73F93923F31}"/>
                  </a:ext>
                </a:extLst>
              </xdr:cNvPr>
              <xdr:cNvPicPr>
                <a:picLocks noChangeAspect="1" noChangeArrowheads="1"/>
                <a:extLst>
                  <a:ext uri="{84589F7E-364E-4C9E-8A38-B11213B215E9}">
                    <a14:cameraTool cellRange="Section" spid="_x0000_s14414"/>
                  </a:ext>
                </a:extLst>
              </xdr:cNvPicPr>
            </xdr:nvPicPr>
            <xdr:blipFill rotWithShape="1">
              <a:blip xmlns:r="http://schemas.openxmlformats.org/officeDocument/2006/relationships" r:embed="rId5"/>
              <a:srcRect l="23652" t="4437" r="25149"/>
              <a:stretch>
                <a:fillRect/>
              </a:stretch>
            </xdr:blipFill>
            <xdr:spPr bwMode="auto">
              <a:xfrm>
                <a:off x="690246" y="1159957"/>
                <a:ext cx="2649304" cy="1746179"/>
              </a:xfrm>
              <a:prstGeom prst="rect">
                <a:avLst/>
              </a:prstGeom>
              <a:noFill/>
              <a:extLst>
                <a:ext uri="{909E8E84-426E-40DD-AFC4-6F175D3DCCD1}">
                  <a14:hiddenFill>
                    <a:solidFill>
                      <a:srgbClr val="FFFFFF"/>
                    </a:solidFill>
                  </a14:hiddenFill>
                </a:ext>
              </a:extLst>
            </xdr:spPr>
          </xdr:pic>
        </mc:Choice>
        <mc:Fallback xmlns=""/>
      </mc:AlternateContent>
      <xdr:sp macro="" textlink="Carac!B11">
        <xdr:nvSpPr>
          <xdr:cNvPr id="2" name="Ruban : incliné vers le bas 1">
            <a:extLst>
              <a:ext uri="{FF2B5EF4-FFF2-40B4-BE49-F238E27FC236}">
                <a16:creationId xmlns:a16="http://schemas.microsoft.com/office/drawing/2014/main" id="{224B9FCE-51CA-43B6-8B5C-61DF9B4B3F2D}"/>
              </a:ext>
            </a:extLst>
          </xdr:cNvPr>
          <xdr:cNvSpPr/>
        </xdr:nvSpPr>
        <xdr:spPr>
          <a:xfrm>
            <a:off x="432942" y="2600691"/>
            <a:ext cx="3282487" cy="936841"/>
          </a:xfrm>
          <a:prstGeom prst="ribbon">
            <a:avLst>
              <a:gd name="adj1" fmla="val 16667"/>
              <a:gd name="adj2" fmla="val 71148"/>
            </a:avLst>
          </a:prstGeom>
          <a:gradFill>
            <a:gsLst>
              <a:gs pos="0">
                <a:schemeClr val="accent6">
                  <a:lumMod val="50000"/>
                </a:schemeClr>
              </a:gs>
              <a:gs pos="54000">
                <a:schemeClr val="bg2">
                  <a:lumMod val="50000"/>
                </a:schemeClr>
              </a:gs>
              <a:gs pos="100000">
                <a:schemeClr val="bg2">
                  <a:lumMod val="90000"/>
                </a:schemeClr>
              </a:gs>
            </a:gsLst>
          </a:gradFill>
        </xdr:spPr>
        <xdr:style>
          <a:lnRef idx="0">
            <a:schemeClr val="dk1"/>
          </a:lnRef>
          <a:fillRef idx="3">
            <a:schemeClr val="dk1"/>
          </a:fillRef>
          <a:effectRef idx="3">
            <a:schemeClr val="dk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fld id="{7DA9993D-1332-4906-A12A-58CCC8F4D396}" type="TxLink">
              <a:rPr lang="en-US" sz="2200" b="0" i="0" u="none" strike="noStrike">
                <a:solidFill>
                  <a:srgbClr val="000000"/>
                </a:solidFill>
                <a:latin typeface="STHupo" panose="02010800040101010101" pitchFamily="2" charset="-122"/>
                <a:ea typeface="STHupo" panose="02010800040101010101" pitchFamily="2" charset="-122"/>
                <a:cs typeface="Times New Roman"/>
              </a:rPr>
              <a:pPr algn="ctr"/>
              <a:t> </a:t>
            </a:fld>
            <a:endParaRPr lang="fr-FR" sz="2200">
              <a:solidFill>
                <a:schemeClr val="bg2">
                  <a:lumMod val="10000"/>
                </a:schemeClr>
              </a:solidFill>
              <a:latin typeface="STHupo" panose="02010800040101010101" pitchFamily="2" charset="-122"/>
              <a:ea typeface="STHupo" panose="02010800040101010101" pitchFamily="2" charset="-122"/>
            </a:endParaRPr>
          </a:p>
        </xdr:txBody>
      </xdr:sp>
    </xdr:grpSp>
    <xdr:clientData/>
  </xdr:twoCellAnchor>
  <xdr:twoCellAnchor>
    <xdr:from>
      <xdr:col>0</xdr:col>
      <xdr:colOff>416398</xdr:colOff>
      <xdr:row>20</xdr:row>
      <xdr:rowOff>113392</xdr:rowOff>
    </xdr:from>
    <xdr:to>
      <xdr:col>5</xdr:col>
      <xdr:colOff>173484</xdr:colOff>
      <xdr:row>32</xdr:row>
      <xdr:rowOff>50166</xdr:rowOff>
    </xdr:to>
    <xdr:grpSp>
      <xdr:nvGrpSpPr>
        <xdr:cNvPr id="4" name="Groupe 3">
          <a:extLst>
            <a:ext uri="{FF2B5EF4-FFF2-40B4-BE49-F238E27FC236}">
              <a16:creationId xmlns:a16="http://schemas.microsoft.com/office/drawing/2014/main" id="{961166DC-11D6-9696-6173-CBAA4A717F4B}"/>
            </a:ext>
          </a:extLst>
        </xdr:cNvPr>
        <xdr:cNvGrpSpPr/>
      </xdr:nvGrpSpPr>
      <xdr:grpSpPr>
        <a:xfrm>
          <a:off x="416398" y="3732892"/>
          <a:ext cx="3205136" cy="2108474"/>
          <a:chOff x="9156082" y="2741799"/>
          <a:chExt cx="2151530" cy="1904624"/>
        </a:xfrm>
      </xdr:grpSpPr>
      <mc:AlternateContent xmlns:mc="http://schemas.openxmlformats.org/markup-compatibility/2006" xmlns:a14="http://schemas.microsoft.com/office/drawing/2010/main">
        <mc:Choice Requires="a14">
          <xdr:pic>
            <xdr:nvPicPr>
              <xdr:cNvPr id="25" name="Image 24">
                <a:extLst>
                  <a:ext uri="{FF2B5EF4-FFF2-40B4-BE49-F238E27FC236}">
                    <a16:creationId xmlns:a16="http://schemas.microsoft.com/office/drawing/2014/main" id="{771A1F39-8F7B-5AA4-5C32-5D6D8BF71459}"/>
                  </a:ext>
                </a:extLst>
              </xdr:cNvPr>
              <xdr:cNvPicPr>
                <a:picLocks noChangeAspect="1" noChangeArrowheads="1"/>
                <a:extLst>
                  <a:ext uri="{84589F7E-364E-4C9E-8A38-B11213B215E9}">
                    <a14:cameraTool cellRange="Blason" spid="_x0000_s14415"/>
                  </a:ext>
                </a:extLst>
              </xdr:cNvPicPr>
            </xdr:nvPicPr>
            <xdr:blipFill rotWithShape="1">
              <a:blip xmlns:r="http://schemas.openxmlformats.org/officeDocument/2006/relationships" r:embed="rId6"/>
              <a:srcRect l="26048" r="25748"/>
              <a:stretch>
                <a:fillRect/>
              </a:stretch>
            </xdr:blipFill>
            <xdr:spPr bwMode="auto">
              <a:xfrm>
                <a:off x="9642129" y="2741799"/>
                <a:ext cx="1283901" cy="1420942"/>
              </a:xfrm>
              <a:prstGeom prst="rect">
                <a:avLst/>
              </a:prstGeom>
              <a:noFill/>
              <a:extLst>
                <a:ext uri="{909E8E84-426E-40DD-AFC4-6F175D3DCCD1}">
                  <a14:hiddenFill>
                    <a:solidFill>
                      <a:srgbClr val="FFFFFF"/>
                    </a:solidFill>
                  </a14:hiddenFill>
                </a:ext>
              </a:extLst>
            </xdr:spPr>
          </xdr:pic>
        </mc:Choice>
        <mc:Fallback xmlns=""/>
      </mc:AlternateContent>
      <xdr:sp macro="" textlink="Carac!B10">
        <xdr:nvSpPr>
          <xdr:cNvPr id="3" name="Ruban : incliné vers le bas 2">
            <a:extLst>
              <a:ext uri="{FF2B5EF4-FFF2-40B4-BE49-F238E27FC236}">
                <a16:creationId xmlns:a16="http://schemas.microsoft.com/office/drawing/2014/main" id="{8ED702AC-866B-4E9C-BDF5-BF7A0F6164A6}"/>
              </a:ext>
            </a:extLst>
          </xdr:cNvPr>
          <xdr:cNvSpPr/>
        </xdr:nvSpPr>
        <xdr:spPr>
          <a:xfrm>
            <a:off x="9156082" y="3999429"/>
            <a:ext cx="2151530" cy="646994"/>
          </a:xfrm>
          <a:prstGeom prst="ribbon">
            <a:avLst>
              <a:gd name="adj1" fmla="val 16667"/>
              <a:gd name="adj2" fmla="val 71148"/>
            </a:avLst>
          </a:prstGeom>
          <a:gradFill>
            <a:gsLst>
              <a:gs pos="0">
                <a:schemeClr val="accent6">
                  <a:lumMod val="50000"/>
                </a:schemeClr>
              </a:gs>
              <a:gs pos="54000">
                <a:schemeClr val="bg2">
                  <a:lumMod val="50000"/>
                </a:schemeClr>
              </a:gs>
              <a:gs pos="100000">
                <a:schemeClr val="bg2">
                  <a:lumMod val="90000"/>
                </a:schemeClr>
              </a:gs>
            </a:gsLst>
          </a:gradFill>
        </xdr:spPr>
        <xdr:style>
          <a:lnRef idx="0">
            <a:schemeClr val="dk1"/>
          </a:lnRef>
          <a:fillRef idx="3">
            <a:schemeClr val="dk1"/>
          </a:fillRef>
          <a:effectRef idx="3">
            <a:schemeClr val="dk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fld id="{F2573180-6F64-4858-B626-987505470DC6}" type="TxLink">
              <a:rPr lang="en-US" sz="2200" b="0" i="0" u="none" strike="noStrike">
                <a:solidFill>
                  <a:srgbClr val="000000"/>
                </a:solidFill>
                <a:latin typeface="STHupo" panose="02010800040101010101" pitchFamily="2" charset="-122"/>
                <a:ea typeface="STHupo" panose="02010800040101010101" pitchFamily="2" charset="-122"/>
                <a:cs typeface="Times New Roman"/>
              </a:rPr>
              <a:pPr algn="ctr"/>
              <a:t> </a:t>
            </a:fld>
            <a:endParaRPr lang="fr-FR" sz="2200">
              <a:solidFill>
                <a:schemeClr val="bg2">
                  <a:lumMod val="10000"/>
                </a:schemeClr>
              </a:solidFill>
              <a:latin typeface="STHupo" panose="02010800040101010101" pitchFamily="2" charset="-122"/>
              <a:ea typeface="STHupo" panose="02010800040101010101" pitchFamily="2" charset="-122"/>
            </a:endParaRPr>
          </a:p>
        </xdr:txBody>
      </xdr:sp>
    </xdr:grpSp>
    <xdr:clientData/>
  </xdr:twoCellAnchor>
  <xdr:twoCellAnchor>
    <xdr:from>
      <xdr:col>6</xdr:col>
      <xdr:colOff>185087</xdr:colOff>
      <xdr:row>2</xdr:row>
      <xdr:rowOff>34077</xdr:rowOff>
    </xdr:from>
    <xdr:to>
      <xdr:col>13</xdr:col>
      <xdr:colOff>618066</xdr:colOff>
      <xdr:row>8</xdr:row>
      <xdr:rowOff>2</xdr:rowOff>
    </xdr:to>
    <xdr:sp macro="" textlink="Carac!B4">
      <xdr:nvSpPr>
        <xdr:cNvPr id="7" name="Ruban : incliné vers le haut 6">
          <a:extLst>
            <a:ext uri="{FF2B5EF4-FFF2-40B4-BE49-F238E27FC236}">
              <a16:creationId xmlns:a16="http://schemas.microsoft.com/office/drawing/2014/main" id="{0C4FD4A0-F4F1-B234-7BF3-153715066DD2}"/>
            </a:ext>
          </a:extLst>
        </xdr:cNvPr>
        <xdr:cNvSpPr/>
      </xdr:nvSpPr>
      <xdr:spPr>
        <a:xfrm>
          <a:off x="3854046" y="34077"/>
          <a:ext cx="5362787" cy="988235"/>
        </a:xfrm>
        <a:prstGeom prst="ribbon2">
          <a:avLst>
            <a:gd name="adj1" fmla="val 32971"/>
            <a:gd name="adj2" fmla="val 75000"/>
          </a:avLst>
        </a:prstGeom>
        <a:gradFill flip="none" rotWithShape="1">
          <a:gsLst>
            <a:gs pos="0">
              <a:schemeClr val="accent1">
                <a:tint val="66000"/>
                <a:satMod val="160000"/>
              </a:schemeClr>
            </a:gs>
            <a:gs pos="50000">
              <a:schemeClr val="accent1">
                <a:tint val="44500"/>
                <a:satMod val="160000"/>
              </a:schemeClr>
            </a:gs>
            <a:gs pos="100000">
              <a:schemeClr val="accent1">
                <a:tint val="23500"/>
                <a:satMod val="160000"/>
              </a:schemeClr>
            </a:gs>
          </a:gsLst>
          <a:path path="circle">
            <a:fillToRect l="50000" t="50000" r="50000" b="50000"/>
          </a:path>
          <a:tileRect/>
        </a:gra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8553EEF9-DC4C-4D74-86E6-D0258136CC80}" type="TxLink">
            <a:rPr lang="en-US" sz="2400" b="0" i="0" u="none" strike="noStrike">
              <a:solidFill>
                <a:srgbClr val="000000"/>
              </a:solidFill>
              <a:latin typeface="STHupo" panose="02010800040101010101" pitchFamily="2" charset="-122"/>
              <a:ea typeface="STHupo" panose="02010800040101010101" pitchFamily="2" charset="-122"/>
              <a:cs typeface="Times New Roman"/>
            </a:rPr>
            <a:pPr algn="ctr"/>
            <a:t> </a:t>
          </a:fld>
          <a:endParaRPr lang="fr-FR" sz="2400">
            <a:latin typeface="STHupo" panose="02010800040101010101" pitchFamily="2" charset="-122"/>
            <a:ea typeface="STHupo" panose="02010800040101010101" pitchFamily="2" charset="-122"/>
          </a:endParaRPr>
        </a:p>
      </xdr:txBody>
    </xdr:sp>
    <xdr:clientData/>
  </xdr:twoCellAnchor>
  <xdr:twoCellAnchor>
    <xdr:from>
      <xdr:col>8</xdr:col>
      <xdr:colOff>215160</xdr:colOff>
      <xdr:row>40</xdr:row>
      <xdr:rowOff>1</xdr:rowOff>
    </xdr:from>
    <xdr:to>
      <xdr:col>9</xdr:col>
      <xdr:colOff>505144</xdr:colOff>
      <xdr:row>45</xdr:row>
      <xdr:rowOff>159026</xdr:rowOff>
    </xdr:to>
    <xdr:sp macro="" textlink="Carac!D9">
      <xdr:nvSpPr>
        <xdr:cNvPr id="13" name="Ellipse 12">
          <a:extLst>
            <a:ext uri="{FF2B5EF4-FFF2-40B4-BE49-F238E27FC236}">
              <a16:creationId xmlns:a16="http://schemas.microsoft.com/office/drawing/2014/main" id="{B15BB343-6D8A-F5CD-F00F-A2E86183AAEB}"/>
            </a:ext>
          </a:extLst>
        </xdr:cNvPr>
        <xdr:cNvSpPr/>
      </xdr:nvSpPr>
      <xdr:spPr>
        <a:xfrm>
          <a:off x="2469588" y="5902675"/>
          <a:ext cx="991570" cy="1000927"/>
        </a:xfrm>
        <a:prstGeom prst="ellipse">
          <a:avLst/>
        </a:prstGeom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fld id="{1E7268DD-6E72-4DFB-ADF9-B7A1362A58F7}" type="TxLink">
            <a:rPr lang="en-US" sz="2000" b="0" i="0" u="none" strike="noStrike">
              <a:solidFill>
                <a:srgbClr val="000000"/>
              </a:solidFill>
              <a:latin typeface="STHupo" panose="02010800040101010101" pitchFamily="2" charset="-122"/>
              <a:ea typeface="STHupo" panose="02010800040101010101" pitchFamily="2" charset="-122"/>
              <a:cs typeface="Times New Roman"/>
            </a:rPr>
            <a:pPr algn="ctr"/>
            <a:t>#N/A</a:t>
          </a:fld>
          <a:endParaRPr lang="fr-FR" sz="2000">
            <a:latin typeface="STHupo" panose="02010800040101010101" pitchFamily="2" charset="-122"/>
            <a:ea typeface="STHupo" panose="02010800040101010101" pitchFamily="2" charset="-122"/>
          </a:endParaRPr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11</xdr:col>
          <xdr:colOff>7951</xdr:colOff>
          <xdr:row>40</xdr:row>
          <xdr:rowOff>23854</xdr:rowOff>
        </xdr:from>
        <xdr:to>
          <xdr:col>11</xdr:col>
          <xdr:colOff>270344</xdr:colOff>
          <xdr:row>45</xdr:row>
          <xdr:rowOff>159026</xdr:rowOff>
        </xdr:to>
        <xdr:sp macro="" textlink="">
          <xdr:nvSpPr>
            <xdr:cNvPr id="2227" name="Spinner 179" hidden="1">
              <a:extLst>
                <a:ext uri="{63B3BB69-23CF-44E3-9099-C40C66FF867C}">
                  <a14:compatExt spid="_x0000_s2227"/>
                </a:ext>
                <a:ext uri="{FF2B5EF4-FFF2-40B4-BE49-F238E27FC236}">
                  <a16:creationId xmlns:a16="http://schemas.microsoft.com/office/drawing/2014/main" id="{00000000-0008-0000-0200-0000B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</xdr:col>
          <xdr:colOff>7951</xdr:colOff>
          <xdr:row>40</xdr:row>
          <xdr:rowOff>23854</xdr:rowOff>
        </xdr:from>
        <xdr:to>
          <xdr:col>15</xdr:col>
          <xdr:colOff>270344</xdr:colOff>
          <xdr:row>45</xdr:row>
          <xdr:rowOff>159026</xdr:rowOff>
        </xdr:to>
        <xdr:sp macro="" textlink="">
          <xdr:nvSpPr>
            <xdr:cNvPr id="2228" name="Spinner 180" hidden="1">
              <a:extLst>
                <a:ext uri="{63B3BB69-23CF-44E3-9099-C40C66FF867C}">
                  <a14:compatExt spid="_x0000_s2228"/>
                </a:ext>
                <a:ext uri="{FF2B5EF4-FFF2-40B4-BE49-F238E27FC236}">
                  <a16:creationId xmlns:a16="http://schemas.microsoft.com/office/drawing/2014/main" id="{00000000-0008-0000-0200-0000B4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</xdr:sp>
        <xdr:clientData/>
      </xdr:twoCellAnchor>
    </mc:Choice>
    <mc:Fallback/>
  </mc:AlternateContent>
  <xdr:twoCellAnchor>
    <xdr:from>
      <xdr:col>8</xdr:col>
      <xdr:colOff>18711</xdr:colOff>
      <xdr:row>46</xdr:row>
      <xdr:rowOff>34078</xdr:rowOff>
    </xdr:from>
    <xdr:to>
      <xdr:col>11</xdr:col>
      <xdr:colOff>331707</xdr:colOff>
      <xdr:row>48</xdr:row>
      <xdr:rowOff>13364</xdr:rowOff>
    </xdr:to>
    <xdr:sp macro="" textlink="">
      <xdr:nvSpPr>
        <xdr:cNvPr id="22" name="Flèche : chevron 21">
          <a:extLst>
            <a:ext uri="{FF2B5EF4-FFF2-40B4-BE49-F238E27FC236}">
              <a16:creationId xmlns:a16="http://schemas.microsoft.com/office/drawing/2014/main" id="{CC6AF846-D5E4-444E-B60A-058ECCFBD7BC}"/>
            </a:ext>
          </a:extLst>
        </xdr:cNvPr>
        <xdr:cNvSpPr/>
      </xdr:nvSpPr>
      <xdr:spPr>
        <a:xfrm>
          <a:off x="2279154" y="7019867"/>
          <a:ext cx="2425770" cy="320056"/>
        </a:xfrm>
        <a:prstGeom prst="chevron">
          <a:avLst/>
        </a:prstGeom>
        <a:gradFill flip="none" rotWithShape="1">
          <a:gsLst>
            <a:gs pos="0">
              <a:schemeClr val="tx1">
                <a:lumMod val="65000"/>
                <a:lumOff val="35000"/>
                <a:shade val="30000"/>
                <a:satMod val="115000"/>
              </a:schemeClr>
            </a:gs>
            <a:gs pos="50000">
              <a:schemeClr val="tx1">
                <a:lumMod val="65000"/>
                <a:lumOff val="35000"/>
                <a:shade val="67500"/>
                <a:satMod val="115000"/>
              </a:schemeClr>
            </a:gs>
            <a:gs pos="100000">
              <a:schemeClr val="tx1">
                <a:lumMod val="65000"/>
                <a:lumOff val="35000"/>
                <a:shade val="100000"/>
                <a:satMod val="115000"/>
              </a:schemeClr>
            </a:gs>
          </a:gsLst>
          <a:path path="circle">
            <a:fillToRect l="50000" t="50000" r="50000" b="50000"/>
          </a:path>
          <a:tileRect/>
        </a:gra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fr-FR" sz="2000">
              <a:latin typeface="STHupo" panose="02010800040101010101" pitchFamily="2" charset="-122"/>
              <a:ea typeface="STHupo" panose="02010800040101010101" pitchFamily="2" charset="-122"/>
            </a:rPr>
            <a:t>Points d'armure</a:t>
          </a:r>
          <a:endParaRPr lang="fr-FR" sz="1100">
            <a:latin typeface="STHupo" panose="02010800040101010101" pitchFamily="2" charset="-122"/>
            <a:ea typeface="STHupo" panose="02010800040101010101" pitchFamily="2" charset="-122"/>
          </a:endParaRPr>
        </a:p>
      </xdr:txBody>
    </xdr:sp>
    <xdr:clientData/>
  </xdr:twoCellAnchor>
  <xdr:twoCellAnchor>
    <xdr:from>
      <xdr:col>12</xdr:col>
      <xdr:colOff>237872</xdr:colOff>
      <xdr:row>46</xdr:row>
      <xdr:rowOff>23442</xdr:rowOff>
    </xdr:from>
    <xdr:to>
      <xdr:col>15</xdr:col>
      <xdr:colOff>422633</xdr:colOff>
      <xdr:row>48</xdr:row>
      <xdr:rowOff>20714</xdr:rowOff>
    </xdr:to>
    <xdr:sp macro="" textlink="">
      <xdr:nvSpPr>
        <xdr:cNvPr id="23" name="Flèche : chevron 22">
          <a:extLst>
            <a:ext uri="{FF2B5EF4-FFF2-40B4-BE49-F238E27FC236}">
              <a16:creationId xmlns:a16="http://schemas.microsoft.com/office/drawing/2014/main" id="{E786A470-983E-4BC0-821E-CC5801D3DB46}"/>
            </a:ext>
          </a:extLst>
        </xdr:cNvPr>
        <xdr:cNvSpPr/>
      </xdr:nvSpPr>
      <xdr:spPr>
        <a:xfrm>
          <a:off x="6723865" y="7009231"/>
          <a:ext cx="2297535" cy="338042"/>
        </a:xfrm>
        <a:prstGeom prst="chevron">
          <a:avLst/>
        </a:prstGeom>
      </xdr:spPr>
      <xdr:style>
        <a:lnRef idx="2">
          <a:schemeClr val="accent6">
            <a:shade val="15000"/>
          </a:schemeClr>
        </a:lnRef>
        <a:fillRef idx="1">
          <a:schemeClr val="accent6"/>
        </a:fillRef>
        <a:effectRef idx="0">
          <a:schemeClr val="accent6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fr-FR" sz="2000">
              <a:latin typeface="STHupo" panose="02010800040101010101" pitchFamily="2" charset="-122"/>
              <a:ea typeface="STHupo" panose="02010800040101010101" pitchFamily="2" charset="-122"/>
            </a:rPr>
            <a:t>Energie</a:t>
          </a:r>
          <a:endParaRPr lang="fr-FR" sz="1100">
            <a:latin typeface="STHupo" panose="02010800040101010101" pitchFamily="2" charset="-122"/>
            <a:ea typeface="STHupo" panose="02010800040101010101" pitchFamily="2" charset="-122"/>
          </a:endParaRPr>
        </a:p>
      </xdr:txBody>
    </xdr:sp>
    <xdr:clientData/>
  </xdr:twoCellAnchor>
  <xdr:twoCellAnchor>
    <xdr:from>
      <xdr:col>15</xdr:col>
      <xdr:colOff>556591</xdr:colOff>
      <xdr:row>25</xdr:row>
      <xdr:rowOff>0</xdr:rowOff>
    </xdr:from>
    <xdr:to>
      <xdr:col>23</xdr:col>
      <xdr:colOff>545233</xdr:colOff>
      <xdr:row>33</xdr:row>
      <xdr:rowOff>0</xdr:rowOff>
    </xdr:to>
    <xdr:graphicFrame macro="">
      <xdr:nvGraphicFramePr>
        <xdr:cNvPr id="54" name="Graphique 53">
          <a:extLst>
            <a:ext uri="{FF2B5EF4-FFF2-40B4-BE49-F238E27FC236}">
              <a16:creationId xmlns:a16="http://schemas.microsoft.com/office/drawing/2014/main" id="{01510C02-3CEE-4DFC-A48E-A9AB7CAEB94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4</xdr:col>
      <xdr:colOff>201903</xdr:colOff>
      <xdr:row>40</xdr:row>
      <xdr:rowOff>5456</xdr:rowOff>
    </xdr:from>
    <xdr:to>
      <xdr:col>5</xdr:col>
      <xdr:colOff>465719</xdr:colOff>
      <xdr:row>45</xdr:row>
      <xdr:rowOff>159026</xdr:rowOff>
    </xdr:to>
    <xdr:sp macro="" textlink="Carac!B12">
      <xdr:nvSpPr>
        <xdr:cNvPr id="57" name="Ellipse 56">
          <a:extLst>
            <a:ext uri="{FF2B5EF4-FFF2-40B4-BE49-F238E27FC236}">
              <a16:creationId xmlns:a16="http://schemas.microsoft.com/office/drawing/2014/main" id="{CC6F4FB7-F768-4D96-BE44-163A43FD8E50}"/>
            </a:ext>
          </a:extLst>
        </xdr:cNvPr>
        <xdr:cNvSpPr/>
      </xdr:nvSpPr>
      <xdr:spPr>
        <a:xfrm>
          <a:off x="4575120" y="7843170"/>
          <a:ext cx="968075" cy="1005496"/>
        </a:xfrm>
        <a:prstGeom prst="ellipse">
          <a:avLst/>
        </a:prstGeom>
      </xdr:spPr>
      <xdr:style>
        <a:lnRef idx="1">
          <a:schemeClr val="accent3"/>
        </a:lnRef>
        <a:fillRef idx="2">
          <a:schemeClr val="accent3"/>
        </a:fillRef>
        <a:effectRef idx="1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fld id="{FA92C884-01A2-41AB-8ACA-2EEF43AA41E0}" type="TxLink">
            <a:rPr lang="en-US" sz="2500" b="0" i="0" u="none" strike="noStrike">
              <a:solidFill>
                <a:srgbClr val="000000"/>
              </a:solidFill>
              <a:latin typeface="STHupo" panose="02010800040101010101" pitchFamily="2" charset="-122"/>
              <a:ea typeface="STHupo" panose="02010800040101010101" pitchFamily="2" charset="-122"/>
              <a:cs typeface="Times New Roman"/>
            </a:rPr>
            <a:pPr algn="ctr"/>
            <a:t>50</a:t>
          </a:fld>
          <a:endParaRPr lang="fr-FR" sz="2500">
            <a:latin typeface="STHupo" panose="02010800040101010101" pitchFamily="2" charset="-122"/>
            <a:ea typeface="STHupo" panose="02010800040101010101" pitchFamily="2" charset="-122"/>
          </a:endParaRPr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7951</xdr:colOff>
          <xdr:row>40</xdr:row>
          <xdr:rowOff>23854</xdr:rowOff>
        </xdr:from>
        <xdr:to>
          <xdr:col>7</xdr:col>
          <xdr:colOff>270344</xdr:colOff>
          <xdr:row>45</xdr:row>
          <xdr:rowOff>159026</xdr:rowOff>
        </xdr:to>
        <xdr:sp macro="" textlink="">
          <xdr:nvSpPr>
            <xdr:cNvPr id="2280" name="Spinner 232" hidden="1">
              <a:extLst>
                <a:ext uri="{63B3BB69-23CF-44E3-9099-C40C66FF867C}">
                  <a14:compatExt spid="_x0000_s2280"/>
                </a:ext>
                <a:ext uri="{FF2B5EF4-FFF2-40B4-BE49-F238E27FC236}">
                  <a16:creationId xmlns:a16="http://schemas.microsoft.com/office/drawing/2014/main" id="{00000000-0008-0000-0200-0000E8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</xdr:sp>
        <xdr:clientData/>
      </xdr:twoCellAnchor>
    </mc:Choice>
    <mc:Fallback/>
  </mc:AlternateContent>
  <xdr:twoCellAnchor>
    <xdr:from>
      <xdr:col>4</xdr:col>
      <xdr:colOff>237872</xdr:colOff>
      <xdr:row>46</xdr:row>
      <xdr:rowOff>23442</xdr:rowOff>
    </xdr:from>
    <xdr:to>
      <xdr:col>7</xdr:col>
      <xdr:colOff>422633</xdr:colOff>
      <xdr:row>48</xdr:row>
      <xdr:rowOff>20714</xdr:rowOff>
    </xdr:to>
    <xdr:sp macro="" textlink="">
      <xdr:nvSpPr>
        <xdr:cNvPr id="58" name="Flèche : chevron 57">
          <a:extLst>
            <a:ext uri="{FF2B5EF4-FFF2-40B4-BE49-F238E27FC236}">
              <a16:creationId xmlns:a16="http://schemas.microsoft.com/office/drawing/2014/main" id="{0428DD1E-D186-4B87-8F23-2E7ADC2C83AB}"/>
            </a:ext>
          </a:extLst>
        </xdr:cNvPr>
        <xdr:cNvSpPr/>
      </xdr:nvSpPr>
      <xdr:spPr>
        <a:xfrm>
          <a:off x="6723865" y="7009231"/>
          <a:ext cx="2297535" cy="338042"/>
        </a:xfrm>
        <a:prstGeom prst="chevron">
          <a:avLst/>
        </a:prstGeom>
      </xdr:spPr>
      <xdr:style>
        <a:lnRef idx="1">
          <a:schemeClr val="accent3"/>
        </a:lnRef>
        <a:fillRef idx="2">
          <a:schemeClr val="accent3"/>
        </a:fillRef>
        <a:effectRef idx="1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lang="fr-FR" sz="2000">
              <a:latin typeface="STHupo" panose="02010800040101010101" pitchFamily="2" charset="-122"/>
              <a:ea typeface="STHupo" panose="02010800040101010101" pitchFamily="2" charset="-122"/>
            </a:rPr>
            <a:t>Espoir</a:t>
          </a:r>
          <a:endParaRPr lang="fr-FR" sz="1100">
            <a:latin typeface="STHupo" panose="02010800040101010101" pitchFamily="2" charset="-122"/>
            <a:ea typeface="STHupo" panose="02010800040101010101" pitchFamily="2" charset="-122"/>
          </a:endParaRPr>
        </a:p>
      </xdr:txBody>
    </xdr:sp>
    <xdr:clientData/>
  </xdr:twoCellAnchor>
  <xdr:twoCellAnchor>
    <xdr:from>
      <xdr:col>15</xdr:col>
      <xdr:colOff>522514</xdr:colOff>
      <xdr:row>40</xdr:row>
      <xdr:rowOff>11358</xdr:rowOff>
    </xdr:from>
    <xdr:to>
      <xdr:col>19</xdr:col>
      <xdr:colOff>131253</xdr:colOff>
      <xdr:row>48</xdr:row>
      <xdr:rowOff>1941</xdr:rowOff>
    </xdr:to>
    <xdr:grpSp>
      <xdr:nvGrpSpPr>
        <xdr:cNvPr id="17" name="Groupe 16">
          <a:extLst>
            <a:ext uri="{FF2B5EF4-FFF2-40B4-BE49-F238E27FC236}">
              <a16:creationId xmlns:a16="http://schemas.microsoft.com/office/drawing/2014/main" id="{726D4FEB-B465-A0FB-C255-07D3A218CCAC}"/>
            </a:ext>
          </a:extLst>
        </xdr:cNvPr>
        <xdr:cNvGrpSpPr/>
      </xdr:nvGrpSpPr>
      <xdr:grpSpPr>
        <a:xfrm>
          <a:off x="10714264" y="7136058"/>
          <a:ext cx="2294789" cy="1305033"/>
          <a:chOff x="0" y="6122505"/>
          <a:chExt cx="2425774" cy="1376381"/>
        </a:xfrm>
      </xdr:grpSpPr>
      <xdr:sp macro="" textlink="Carac!D11">
        <xdr:nvSpPr>
          <xdr:cNvPr id="61" name="Ellipse 60">
            <a:extLst>
              <a:ext uri="{FF2B5EF4-FFF2-40B4-BE49-F238E27FC236}">
                <a16:creationId xmlns:a16="http://schemas.microsoft.com/office/drawing/2014/main" id="{24A2B6D4-4422-46A3-B917-E72B5147A46E}"/>
              </a:ext>
            </a:extLst>
          </xdr:cNvPr>
          <xdr:cNvSpPr/>
        </xdr:nvSpPr>
        <xdr:spPr>
          <a:xfrm>
            <a:off x="532316" y="6122505"/>
            <a:ext cx="1034339" cy="1031666"/>
          </a:xfrm>
          <a:prstGeom prst="ellipse">
            <a:avLst/>
          </a:prstGeom>
        </xdr:spPr>
        <xdr:style>
          <a:lnRef idx="1">
            <a:schemeClr val="accent5"/>
          </a:lnRef>
          <a:fillRef idx="2">
            <a:schemeClr val="accent5"/>
          </a:fillRef>
          <a:effectRef idx="1">
            <a:schemeClr val="accent5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fld id="{DBC73B81-6E33-4391-819B-D13547F2DF94}" type="TxLink">
              <a:rPr lang="en-US" sz="2500" b="0" i="0" u="none" strike="noStrike">
                <a:solidFill>
                  <a:srgbClr val="000000"/>
                </a:solidFill>
                <a:latin typeface="STHupo" panose="02010800040101010101" pitchFamily="2" charset="-122"/>
                <a:ea typeface="STHupo" panose="02010800040101010101" pitchFamily="2" charset="-122"/>
                <a:cs typeface="Times New Roman"/>
              </a:rPr>
              <a:pPr algn="ctr"/>
              <a:t>#N/A</a:t>
            </a:fld>
            <a:endParaRPr lang="fr-FR" sz="2500">
              <a:latin typeface="STHupo" panose="02010800040101010101" pitchFamily="2" charset="-122"/>
              <a:ea typeface="STHupo" panose="02010800040101010101" pitchFamily="2" charset="-122"/>
            </a:endParaRPr>
          </a:p>
        </xdr:txBody>
      </xdr:sp>
      <xdr:sp macro="" textlink="">
        <xdr:nvSpPr>
          <xdr:cNvPr id="62" name="Flèche : chevron 61">
            <a:extLst>
              <a:ext uri="{FF2B5EF4-FFF2-40B4-BE49-F238E27FC236}">
                <a16:creationId xmlns:a16="http://schemas.microsoft.com/office/drawing/2014/main" id="{F4E8A3EB-1061-4742-AF3A-31C1CD5F08AA}"/>
              </a:ext>
            </a:extLst>
          </xdr:cNvPr>
          <xdr:cNvSpPr/>
        </xdr:nvSpPr>
        <xdr:spPr>
          <a:xfrm>
            <a:off x="0" y="7178830"/>
            <a:ext cx="2425774" cy="320056"/>
          </a:xfrm>
          <a:prstGeom prst="chevron">
            <a:avLst/>
          </a:prstGeom>
        </xdr:spPr>
        <xdr:style>
          <a:lnRef idx="1">
            <a:schemeClr val="accent5"/>
          </a:lnRef>
          <a:fillRef idx="2">
            <a:schemeClr val="accent5"/>
          </a:fillRef>
          <a:effectRef idx="1">
            <a:schemeClr val="accent5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lang="fr-FR" sz="2000">
                <a:latin typeface="STHupo" panose="02010800040101010101" pitchFamily="2" charset="-122"/>
                <a:ea typeface="STHupo" panose="02010800040101010101" pitchFamily="2" charset="-122"/>
              </a:rPr>
              <a:t>Champ</a:t>
            </a:r>
            <a:r>
              <a:rPr lang="fr-FR" sz="2000" baseline="0">
                <a:latin typeface="STHupo" panose="02010800040101010101" pitchFamily="2" charset="-122"/>
                <a:ea typeface="STHupo" panose="02010800040101010101" pitchFamily="2" charset="-122"/>
              </a:rPr>
              <a:t> de Force</a:t>
            </a:r>
            <a:endParaRPr lang="fr-FR" sz="1100">
              <a:latin typeface="STHupo" panose="02010800040101010101" pitchFamily="2" charset="-122"/>
              <a:ea typeface="STHupo" panose="02010800040101010101" pitchFamily="2" charset="-122"/>
            </a:endParaRPr>
          </a:p>
        </xdr:txBody>
      </xdr:sp>
    </xdr:grpSp>
    <xdr:clientData/>
  </xdr:twoCellAnchor>
  <xdr:twoCellAnchor>
    <xdr:from>
      <xdr:col>12</xdr:col>
      <xdr:colOff>201903</xdr:colOff>
      <xdr:row>40</xdr:row>
      <xdr:rowOff>5456</xdr:rowOff>
    </xdr:from>
    <xdr:to>
      <xdr:col>13</xdr:col>
      <xdr:colOff>505143</xdr:colOff>
      <xdr:row>45</xdr:row>
      <xdr:rowOff>168380</xdr:rowOff>
    </xdr:to>
    <xdr:sp macro="" textlink="Carac!D10">
      <xdr:nvSpPr>
        <xdr:cNvPr id="15" name="Ellipse 14">
          <a:extLst>
            <a:ext uri="{FF2B5EF4-FFF2-40B4-BE49-F238E27FC236}">
              <a16:creationId xmlns:a16="http://schemas.microsoft.com/office/drawing/2014/main" id="{381FA456-39C6-4F89-8480-195C67233125}"/>
            </a:ext>
          </a:extLst>
        </xdr:cNvPr>
        <xdr:cNvSpPr/>
      </xdr:nvSpPr>
      <xdr:spPr>
        <a:xfrm>
          <a:off x="6665845" y="5908130"/>
          <a:ext cx="1004826" cy="1004826"/>
        </a:xfrm>
        <a:prstGeom prst="ellipse">
          <a:avLst/>
        </a:prstGeom>
      </xdr:spPr>
      <xdr:style>
        <a:lnRef idx="2">
          <a:schemeClr val="accent6">
            <a:shade val="15000"/>
          </a:schemeClr>
        </a:lnRef>
        <a:fillRef idx="1">
          <a:schemeClr val="accent6"/>
        </a:fillRef>
        <a:effectRef idx="0">
          <a:schemeClr val="accent6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8BDD9856-6A7C-4BAA-A48E-97605AEB2426}" type="TxLink">
            <a:rPr lang="en-US" sz="2000" b="0" i="0" u="none" strike="noStrike">
              <a:solidFill>
                <a:srgbClr val="000000"/>
              </a:solidFill>
              <a:latin typeface="STHupo" panose="02010800040101010101" pitchFamily="2" charset="-122"/>
              <a:ea typeface="STHupo" panose="02010800040101010101" pitchFamily="2" charset="-122"/>
              <a:cs typeface="Times New Roman"/>
            </a:rPr>
            <a:pPr algn="ctr"/>
            <a:t>#N/A</a:t>
          </a:fld>
          <a:endParaRPr lang="fr-FR" sz="2000">
            <a:latin typeface="STHupo" panose="02010800040101010101" pitchFamily="2" charset="-122"/>
            <a:ea typeface="STHupo" panose="02010800040101010101" pitchFamily="2" charset="-122"/>
          </a:endParaRPr>
        </a:p>
      </xdr:txBody>
    </xdr:sp>
    <xdr:clientData/>
  </xdr:twoCellAnchor>
  <xdr:twoCellAnchor>
    <xdr:from>
      <xdr:col>15</xdr:col>
      <xdr:colOff>127322</xdr:colOff>
      <xdr:row>2</xdr:row>
      <xdr:rowOff>132605</xdr:rowOff>
    </xdr:from>
    <xdr:to>
      <xdr:col>26</xdr:col>
      <xdr:colOff>375879</xdr:colOff>
      <xdr:row>35</xdr:row>
      <xdr:rowOff>151598</xdr:rowOff>
    </xdr:to>
    <xdr:graphicFrame macro="">
      <xdr:nvGraphicFramePr>
        <xdr:cNvPr id="12" name="Graphique 11">
          <a:extLst>
            <a:ext uri="{FF2B5EF4-FFF2-40B4-BE49-F238E27FC236}">
              <a16:creationId xmlns:a16="http://schemas.microsoft.com/office/drawing/2014/main" id="{89B4A45C-9A80-4DB2-B88E-599C6D52C0E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0</xdr:col>
      <xdr:colOff>201903</xdr:colOff>
      <xdr:row>40</xdr:row>
      <xdr:rowOff>5456</xdr:rowOff>
    </xdr:from>
    <xdr:to>
      <xdr:col>1</xdr:col>
      <xdr:colOff>465719</xdr:colOff>
      <xdr:row>45</xdr:row>
      <xdr:rowOff>159026</xdr:rowOff>
    </xdr:to>
    <xdr:sp macro="" textlink="Carac!D12">
      <xdr:nvSpPr>
        <xdr:cNvPr id="26" name="Ellipse 25">
          <a:extLst>
            <a:ext uri="{FF2B5EF4-FFF2-40B4-BE49-F238E27FC236}">
              <a16:creationId xmlns:a16="http://schemas.microsoft.com/office/drawing/2014/main" id="{AE91A862-0C75-4221-AD60-12170F871571}"/>
            </a:ext>
          </a:extLst>
        </xdr:cNvPr>
        <xdr:cNvSpPr/>
      </xdr:nvSpPr>
      <xdr:spPr>
        <a:xfrm>
          <a:off x="3166603" y="6139319"/>
          <a:ext cx="968075" cy="1005496"/>
        </a:xfrm>
        <a:prstGeom prst="ellipse">
          <a:avLst/>
        </a:prstGeom>
      </xdr:spPr>
      <xdr:style>
        <a:lnRef idx="1">
          <a:schemeClr val="accent2"/>
        </a:lnRef>
        <a:fillRef idx="2">
          <a:schemeClr val="accent2"/>
        </a:fillRef>
        <a:effectRef idx="1">
          <a:schemeClr val="accent2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fld id="{A723596D-B360-4208-B1A0-C327EADD34BA}" type="TxLink">
            <a:rPr lang="en-US" sz="2500" b="0" i="0" u="none" strike="noStrike">
              <a:solidFill>
                <a:srgbClr val="000000"/>
              </a:solidFill>
              <a:latin typeface="STHupo" panose="02010800040101010101" pitchFamily="2" charset="-122"/>
              <a:ea typeface="STHupo" panose="02010800040101010101" pitchFamily="2" charset="-122"/>
              <a:cs typeface="Times New Roman"/>
            </a:rPr>
            <a:pPr algn="ctr"/>
            <a:t>16</a:t>
          </a:fld>
          <a:endParaRPr lang="fr-FR" sz="2500">
            <a:latin typeface="STHupo" panose="02010800040101010101" pitchFamily="2" charset="-122"/>
            <a:ea typeface="STHupo" panose="02010800040101010101" pitchFamily="2" charset="-122"/>
          </a:endParaRPr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7951</xdr:colOff>
          <xdr:row>40</xdr:row>
          <xdr:rowOff>23854</xdr:rowOff>
        </xdr:from>
        <xdr:to>
          <xdr:col>3</xdr:col>
          <xdr:colOff>270344</xdr:colOff>
          <xdr:row>45</xdr:row>
          <xdr:rowOff>159026</xdr:rowOff>
        </xdr:to>
        <xdr:sp macro="" textlink="">
          <xdr:nvSpPr>
            <xdr:cNvPr id="2353" name="Spinner 305" hidden="1">
              <a:extLst>
                <a:ext uri="{63B3BB69-23CF-44E3-9099-C40C66FF867C}">
                  <a14:compatExt spid="_x0000_s2353"/>
                </a:ext>
                <a:ext uri="{FF2B5EF4-FFF2-40B4-BE49-F238E27FC236}">
                  <a16:creationId xmlns:a16="http://schemas.microsoft.com/office/drawing/2014/main" id="{00000000-0008-0000-0200-000031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</xdr:sp>
        <xdr:clientData fLocksWithSheet="0"/>
      </xdr:twoCellAnchor>
    </mc:Choice>
    <mc:Fallback/>
  </mc:AlternateContent>
  <xdr:twoCellAnchor>
    <xdr:from>
      <xdr:col>0</xdr:col>
      <xdr:colOff>237872</xdr:colOff>
      <xdr:row>46</xdr:row>
      <xdr:rowOff>23442</xdr:rowOff>
    </xdr:from>
    <xdr:to>
      <xdr:col>3</xdr:col>
      <xdr:colOff>422633</xdr:colOff>
      <xdr:row>48</xdr:row>
      <xdr:rowOff>20714</xdr:rowOff>
    </xdr:to>
    <xdr:sp macro="" textlink="">
      <xdr:nvSpPr>
        <xdr:cNvPr id="42" name="Flèche : chevron 41">
          <a:extLst>
            <a:ext uri="{FF2B5EF4-FFF2-40B4-BE49-F238E27FC236}">
              <a16:creationId xmlns:a16="http://schemas.microsoft.com/office/drawing/2014/main" id="{7FEE6E3B-C93A-439E-B6CB-AE1FE942CE53}"/>
            </a:ext>
          </a:extLst>
        </xdr:cNvPr>
        <xdr:cNvSpPr/>
      </xdr:nvSpPr>
      <xdr:spPr>
        <a:xfrm>
          <a:off x="3202572" y="7179616"/>
          <a:ext cx="2297537" cy="338042"/>
        </a:xfrm>
        <a:prstGeom prst="chevron">
          <a:avLst/>
        </a:prstGeom>
      </xdr:spPr>
      <xdr:style>
        <a:lnRef idx="1">
          <a:schemeClr val="accent2"/>
        </a:lnRef>
        <a:fillRef idx="2">
          <a:schemeClr val="accent2"/>
        </a:fillRef>
        <a:effectRef idx="1">
          <a:schemeClr val="accent2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lang="fr-FR" sz="2000">
              <a:latin typeface="STHupo" panose="02010800040101010101" pitchFamily="2" charset="-122"/>
              <a:ea typeface="STHupo" panose="02010800040101010101" pitchFamily="2" charset="-122"/>
            </a:rPr>
            <a:t>Points de sante</a:t>
          </a:r>
        </a:p>
      </xdr:txBody>
    </xdr:sp>
    <xdr:clientData/>
  </xdr:twoCellAnchor>
  <xdr:twoCellAnchor>
    <xdr:from>
      <xdr:col>20</xdr:col>
      <xdr:colOff>198782</xdr:colOff>
      <xdr:row>40</xdr:row>
      <xdr:rowOff>0</xdr:rowOff>
    </xdr:from>
    <xdr:to>
      <xdr:col>21</xdr:col>
      <xdr:colOff>511155</xdr:colOff>
      <xdr:row>45</xdr:row>
      <xdr:rowOff>79512</xdr:rowOff>
    </xdr:to>
    <xdr:sp macro="" textlink="Carac!B14">
      <xdr:nvSpPr>
        <xdr:cNvPr id="51" name="Rectangle : avec coins rognés en haut 50">
          <a:extLst>
            <a:ext uri="{FF2B5EF4-FFF2-40B4-BE49-F238E27FC236}">
              <a16:creationId xmlns:a16="http://schemas.microsoft.com/office/drawing/2014/main" id="{C0C86F77-9FD1-4679-3674-6BCDF6E3CAF8}"/>
            </a:ext>
          </a:extLst>
        </xdr:cNvPr>
        <xdr:cNvSpPr/>
      </xdr:nvSpPr>
      <xdr:spPr>
        <a:xfrm>
          <a:off x="14404094" y="6269298"/>
          <a:ext cx="1015757" cy="920516"/>
        </a:xfrm>
        <a:prstGeom prst="snip2SameRect">
          <a:avLst>
            <a:gd name="adj1" fmla="val 16667"/>
            <a:gd name="adj2" fmla="val 48718"/>
          </a:avLst>
        </a:prstGeom>
        <a:ln>
          <a:noFill/>
        </a:ln>
        <a:effectLst>
          <a:outerShdw blurRad="107950" dist="12700" dir="5400000" algn="ctr">
            <a:srgbClr val="000000"/>
          </a:outerShdw>
        </a:effectLst>
        <a:scene3d>
          <a:camera prst="orthographicFront">
            <a:rot lat="0" lon="0" rev="0"/>
          </a:camera>
          <a:lightRig rig="soft" dir="t">
            <a:rot lat="0" lon="0" rev="0"/>
          </a:lightRig>
        </a:scene3d>
        <a:sp3d contourW="44450" prstMaterial="matte">
          <a:bevelT w="63500" h="63500" prst="artDeco"/>
          <a:contourClr>
            <a:srgbClr val="FFFFFF"/>
          </a:contourClr>
        </a:sp3d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5B8E75D5-967F-4E7E-9E31-464E275F1861}" type="TxLink">
            <a:rPr lang="en-US" sz="2800" b="0" i="0" u="none" strike="noStrike">
              <a:solidFill>
                <a:schemeClr val="bg1"/>
              </a:solidFill>
              <a:latin typeface="STHupo" panose="02010800040101010101" pitchFamily="2" charset="-122"/>
              <a:ea typeface="STHupo" panose="02010800040101010101" pitchFamily="2" charset="-122"/>
              <a:cs typeface="Times New Roman"/>
            </a:rPr>
            <a:pPr algn="ctr"/>
            <a:t>1</a:t>
          </a:fld>
          <a:endParaRPr lang="fr-FR" sz="2800">
            <a:solidFill>
              <a:schemeClr val="bg1"/>
            </a:solidFill>
            <a:latin typeface="STHupo" panose="02010800040101010101" pitchFamily="2" charset="-122"/>
            <a:ea typeface="STHupo" panose="02010800040101010101" pitchFamily="2" charset="-122"/>
          </a:endParaRPr>
        </a:p>
      </xdr:txBody>
    </xdr:sp>
    <xdr:clientData/>
  </xdr:twoCellAnchor>
  <xdr:twoCellAnchor>
    <xdr:from>
      <xdr:col>19</xdr:col>
      <xdr:colOff>363489</xdr:colOff>
      <xdr:row>46</xdr:row>
      <xdr:rowOff>34076</xdr:rowOff>
    </xdr:from>
    <xdr:to>
      <xdr:col>22</xdr:col>
      <xdr:colOff>113592</xdr:colOff>
      <xdr:row>48</xdr:row>
      <xdr:rowOff>22718</xdr:rowOff>
    </xdr:to>
    <xdr:sp macro="" textlink="">
      <xdr:nvSpPr>
        <xdr:cNvPr id="53" name="Flèche : chevron 52">
          <a:extLst>
            <a:ext uri="{FF2B5EF4-FFF2-40B4-BE49-F238E27FC236}">
              <a16:creationId xmlns:a16="http://schemas.microsoft.com/office/drawing/2014/main" id="{5F5B0117-329A-472A-BEA5-D69C7D6DAD5B}"/>
            </a:ext>
          </a:extLst>
        </xdr:cNvPr>
        <xdr:cNvSpPr/>
      </xdr:nvSpPr>
      <xdr:spPr>
        <a:xfrm>
          <a:off x="13892065" y="7190250"/>
          <a:ext cx="1862878" cy="329412"/>
        </a:xfrm>
        <a:prstGeom prst="chevron">
          <a:avLst/>
        </a:prstGeom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fr-FR" sz="2000">
              <a:latin typeface="STHupo" panose="02010800040101010101" pitchFamily="2" charset="-122"/>
              <a:ea typeface="STHupo" panose="02010800040101010101" pitchFamily="2" charset="-122"/>
            </a:rPr>
            <a:t>Defence</a:t>
          </a:r>
        </a:p>
      </xdr:txBody>
    </xdr:sp>
    <xdr:clientData/>
  </xdr:twoCellAnchor>
  <xdr:twoCellAnchor>
    <xdr:from>
      <xdr:col>23</xdr:col>
      <xdr:colOff>0</xdr:colOff>
      <xdr:row>40</xdr:row>
      <xdr:rowOff>15291</xdr:rowOff>
    </xdr:from>
    <xdr:to>
      <xdr:col>24</xdr:col>
      <xdr:colOff>356861</xdr:colOff>
      <xdr:row>45</xdr:row>
      <xdr:rowOff>84245</xdr:rowOff>
    </xdr:to>
    <xdr:sp macro="" textlink="Carac!B15">
      <xdr:nvSpPr>
        <xdr:cNvPr id="55" name="Rectangle : avec coins rognés en haut 54">
          <a:extLst>
            <a:ext uri="{FF2B5EF4-FFF2-40B4-BE49-F238E27FC236}">
              <a16:creationId xmlns:a16="http://schemas.microsoft.com/office/drawing/2014/main" id="{5D8FDE0B-76CF-4301-A78E-64B709BA85DF}"/>
            </a:ext>
          </a:extLst>
        </xdr:cNvPr>
        <xdr:cNvSpPr/>
      </xdr:nvSpPr>
      <xdr:spPr>
        <a:xfrm>
          <a:off x="16315465" y="6284589"/>
          <a:ext cx="1060246" cy="909958"/>
        </a:xfrm>
        <a:prstGeom prst="snip2SameRect">
          <a:avLst>
            <a:gd name="adj1" fmla="val 28007"/>
            <a:gd name="adj2" fmla="val 34285"/>
          </a:avLst>
        </a:prstGeom>
        <a:ln/>
        <a:scene3d>
          <a:camera prst="orthographicFront"/>
          <a:lightRig rig="threePt" dir="t"/>
        </a:scene3d>
        <a:sp3d>
          <a:bevelT prst="relaxedInset"/>
        </a:sp3d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F409914C-528E-4E80-A30E-9CACFD48E3D1}" type="TxLink">
            <a:rPr lang="en-US" sz="2800" b="0" i="0" u="none" strike="noStrike">
              <a:solidFill>
                <a:schemeClr val="bg1"/>
              </a:solidFill>
              <a:latin typeface="STHupo" panose="02010800040101010101" pitchFamily="2" charset="-122"/>
              <a:ea typeface="STHupo" panose="02010800040101010101" pitchFamily="2" charset="-122"/>
              <a:cs typeface="Times New Roman"/>
            </a:rPr>
            <a:pPr algn="ctr"/>
            <a:t>1</a:t>
          </a:fld>
          <a:endParaRPr lang="fr-FR" sz="2800">
            <a:solidFill>
              <a:schemeClr val="bg1"/>
            </a:solidFill>
            <a:latin typeface="STHupo" panose="02010800040101010101" pitchFamily="2" charset="-122"/>
            <a:ea typeface="STHupo" panose="02010800040101010101" pitchFamily="2" charset="-122"/>
          </a:endParaRPr>
        </a:p>
      </xdr:txBody>
    </xdr:sp>
    <xdr:clientData/>
  </xdr:twoCellAnchor>
  <xdr:twoCellAnchor>
    <xdr:from>
      <xdr:col>22</xdr:col>
      <xdr:colOff>306693</xdr:colOff>
      <xdr:row>46</xdr:row>
      <xdr:rowOff>38810</xdr:rowOff>
    </xdr:from>
    <xdr:to>
      <xdr:col>25</xdr:col>
      <xdr:colOff>41826</xdr:colOff>
      <xdr:row>48</xdr:row>
      <xdr:rowOff>45436</xdr:rowOff>
    </xdr:to>
    <xdr:sp macro="" textlink="">
      <xdr:nvSpPr>
        <xdr:cNvPr id="59" name="Flèche : chevron 58">
          <a:extLst>
            <a:ext uri="{FF2B5EF4-FFF2-40B4-BE49-F238E27FC236}">
              <a16:creationId xmlns:a16="http://schemas.microsoft.com/office/drawing/2014/main" id="{D97CDDE6-7F2E-4068-89F7-C97375F93817}"/>
            </a:ext>
          </a:extLst>
        </xdr:cNvPr>
        <xdr:cNvSpPr/>
      </xdr:nvSpPr>
      <xdr:spPr>
        <a:xfrm>
          <a:off x="15948044" y="7194984"/>
          <a:ext cx="1847909" cy="347396"/>
        </a:xfrm>
        <a:prstGeom prst="chevron">
          <a:avLst/>
        </a:prstGeom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fr-FR" sz="2000">
              <a:latin typeface="STHupo" panose="02010800040101010101" pitchFamily="2" charset="-122"/>
              <a:ea typeface="STHupo" panose="02010800040101010101" pitchFamily="2" charset="-122"/>
            </a:rPr>
            <a:t>Reaction</a:t>
          </a:r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55659</xdr:colOff>
          <xdr:row>6</xdr:row>
          <xdr:rowOff>151075</xdr:rowOff>
        </xdr:from>
        <xdr:to>
          <xdr:col>27</xdr:col>
          <xdr:colOff>477078</xdr:colOff>
          <xdr:row>8</xdr:row>
          <xdr:rowOff>31805</xdr:rowOff>
        </xdr:to>
        <xdr:sp macro="" textlink="">
          <xdr:nvSpPr>
            <xdr:cNvPr id="2494" name="Check Box 446" hidden="1">
              <a:extLst>
                <a:ext uri="{63B3BB69-23CF-44E3-9099-C40C66FF867C}">
                  <a14:compatExt spid="_x0000_s2494"/>
                </a:ext>
                <a:ext uri="{FF2B5EF4-FFF2-40B4-BE49-F238E27FC236}">
                  <a16:creationId xmlns:a16="http://schemas.microsoft.com/office/drawing/2014/main" id="{00000000-0008-0000-0200-0000BE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55659</xdr:colOff>
          <xdr:row>8</xdr:row>
          <xdr:rowOff>151075</xdr:rowOff>
        </xdr:from>
        <xdr:to>
          <xdr:col>27</xdr:col>
          <xdr:colOff>477078</xdr:colOff>
          <xdr:row>10</xdr:row>
          <xdr:rowOff>31805</xdr:rowOff>
        </xdr:to>
        <xdr:sp macro="" textlink="">
          <xdr:nvSpPr>
            <xdr:cNvPr id="2495" name="Check Box 447" hidden="1">
              <a:extLst>
                <a:ext uri="{63B3BB69-23CF-44E3-9099-C40C66FF867C}">
                  <a14:compatExt spid="_x0000_s2495"/>
                </a:ext>
                <a:ext uri="{FF2B5EF4-FFF2-40B4-BE49-F238E27FC236}">
                  <a16:creationId xmlns:a16="http://schemas.microsoft.com/office/drawing/2014/main" id="{00000000-0008-0000-0200-0000BF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55659</xdr:colOff>
          <xdr:row>10</xdr:row>
          <xdr:rowOff>151075</xdr:rowOff>
        </xdr:from>
        <xdr:to>
          <xdr:col>27</xdr:col>
          <xdr:colOff>477078</xdr:colOff>
          <xdr:row>12</xdr:row>
          <xdr:rowOff>31805</xdr:rowOff>
        </xdr:to>
        <xdr:sp macro="" textlink="">
          <xdr:nvSpPr>
            <xdr:cNvPr id="2496" name="Check Box 448" hidden="1">
              <a:extLst>
                <a:ext uri="{63B3BB69-23CF-44E3-9099-C40C66FF867C}">
                  <a14:compatExt spid="_x0000_s2496"/>
                </a:ext>
                <a:ext uri="{FF2B5EF4-FFF2-40B4-BE49-F238E27FC236}">
                  <a16:creationId xmlns:a16="http://schemas.microsoft.com/office/drawing/2014/main" id="{00000000-0008-0000-0200-0000C0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55659</xdr:colOff>
          <xdr:row>12</xdr:row>
          <xdr:rowOff>151075</xdr:rowOff>
        </xdr:from>
        <xdr:to>
          <xdr:col>27</xdr:col>
          <xdr:colOff>477078</xdr:colOff>
          <xdr:row>14</xdr:row>
          <xdr:rowOff>31805</xdr:rowOff>
        </xdr:to>
        <xdr:sp macro="" textlink="">
          <xdr:nvSpPr>
            <xdr:cNvPr id="2498" name="Check Box 450" hidden="1">
              <a:extLst>
                <a:ext uri="{63B3BB69-23CF-44E3-9099-C40C66FF867C}">
                  <a14:compatExt spid="_x0000_s2498"/>
                </a:ext>
                <a:ext uri="{FF2B5EF4-FFF2-40B4-BE49-F238E27FC236}">
                  <a16:creationId xmlns:a16="http://schemas.microsoft.com/office/drawing/2014/main" id="{00000000-0008-0000-0200-0000C2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55659</xdr:colOff>
          <xdr:row>14</xdr:row>
          <xdr:rowOff>151075</xdr:rowOff>
        </xdr:from>
        <xdr:to>
          <xdr:col>27</xdr:col>
          <xdr:colOff>477078</xdr:colOff>
          <xdr:row>16</xdr:row>
          <xdr:rowOff>31805</xdr:rowOff>
        </xdr:to>
        <xdr:sp macro="" textlink="">
          <xdr:nvSpPr>
            <xdr:cNvPr id="2499" name="Check Box 451" hidden="1">
              <a:extLst>
                <a:ext uri="{63B3BB69-23CF-44E3-9099-C40C66FF867C}">
                  <a14:compatExt spid="_x0000_s2499"/>
                </a:ext>
                <a:ext uri="{FF2B5EF4-FFF2-40B4-BE49-F238E27FC236}">
                  <a16:creationId xmlns:a16="http://schemas.microsoft.com/office/drawing/2014/main" id="{00000000-0008-0000-0200-0000C3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55659</xdr:colOff>
          <xdr:row>16</xdr:row>
          <xdr:rowOff>151075</xdr:rowOff>
        </xdr:from>
        <xdr:to>
          <xdr:col>27</xdr:col>
          <xdr:colOff>477078</xdr:colOff>
          <xdr:row>18</xdr:row>
          <xdr:rowOff>31805</xdr:rowOff>
        </xdr:to>
        <xdr:sp macro="" textlink="">
          <xdr:nvSpPr>
            <xdr:cNvPr id="2500" name="Check Box 452" hidden="1">
              <a:extLst>
                <a:ext uri="{63B3BB69-23CF-44E3-9099-C40C66FF867C}">
                  <a14:compatExt spid="_x0000_s2500"/>
                </a:ext>
                <a:ext uri="{FF2B5EF4-FFF2-40B4-BE49-F238E27FC236}">
                  <a16:creationId xmlns:a16="http://schemas.microsoft.com/office/drawing/2014/main" id="{00000000-0008-0000-0200-0000C4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55659</xdr:colOff>
          <xdr:row>18</xdr:row>
          <xdr:rowOff>151075</xdr:rowOff>
        </xdr:from>
        <xdr:to>
          <xdr:col>27</xdr:col>
          <xdr:colOff>477078</xdr:colOff>
          <xdr:row>20</xdr:row>
          <xdr:rowOff>31805</xdr:rowOff>
        </xdr:to>
        <xdr:sp macro="" textlink="">
          <xdr:nvSpPr>
            <xdr:cNvPr id="2501" name="Check Box 453" hidden="1">
              <a:extLst>
                <a:ext uri="{63B3BB69-23CF-44E3-9099-C40C66FF867C}">
                  <a14:compatExt spid="_x0000_s2501"/>
                </a:ext>
                <a:ext uri="{FF2B5EF4-FFF2-40B4-BE49-F238E27FC236}">
                  <a16:creationId xmlns:a16="http://schemas.microsoft.com/office/drawing/2014/main" id="{00000000-0008-0000-0200-0000C5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55659</xdr:colOff>
          <xdr:row>20</xdr:row>
          <xdr:rowOff>151075</xdr:rowOff>
        </xdr:from>
        <xdr:to>
          <xdr:col>27</xdr:col>
          <xdr:colOff>477078</xdr:colOff>
          <xdr:row>22</xdr:row>
          <xdr:rowOff>31805</xdr:rowOff>
        </xdr:to>
        <xdr:sp macro="" textlink="">
          <xdr:nvSpPr>
            <xdr:cNvPr id="2502" name="Check Box 454" hidden="1">
              <a:extLst>
                <a:ext uri="{63B3BB69-23CF-44E3-9099-C40C66FF867C}">
                  <a14:compatExt spid="_x0000_s2502"/>
                </a:ext>
                <a:ext uri="{FF2B5EF4-FFF2-40B4-BE49-F238E27FC236}">
                  <a16:creationId xmlns:a16="http://schemas.microsoft.com/office/drawing/2014/main" id="{00000000-0008-0000-0200-0000C6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55659</xdr:colOff>
          <xdr:row>22</xdr:row>
          <xdr:rowOff>151075</xdr:rowOff>
        </xdr:from>
        <xdr:to>
          <xdr:col>27</xdr:col>
          <xdr:colOff>477078</xdr:colOff>
          <xdr:row>24</xdr:row>
          <xdr:rowOff>31805</xdr:rowOff>
        </xdr:to>
        <xdr:sp macro="" textlink="">
          <xdr:nvSpPr>
            <xdr:cNvPr id="2504" name="Check Box 456" hidden="1">
              <a:extLst>
                <a:ext uri="{63B3BB69-23CF-44E3-9099-C40C66FF867C}">
                  <a14:compatExt spid="_x0000_s2504"/>
                </a:ext>
                <a:ext uri="{FF2B5EF4-FFF2-40B4-BE49-F238E27FC236}">
                  <a16:creationId xmlns:a16="http://schemas.microsoft.com/office/drawing/2014/main" id="{00000000-0008-0000-0200-0000C8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55659</xdr:colOff>
          <xdr:row>24</xdr:row>
          <xdr:rowOff>151075</xdr:rowOff>
        </xdr:from>
        <xdr:to>
          <xdr:col>27</xdr:col>
          <xdr:colOff>477078</xdr:colOff>
          <xdr:row>26</xdr:row>
          <xdr:rowOff>31805</xdr:rowOff>
        </xdr:to>
        <xdr:sp macro="" textlink="">
          <xdr:nvSpPr>
            <xdr:cNvPr id="2506" name="Check Box 458" hidden="1">
              <a:extLst>
                <a:ext uri="{63B3BB69-23CF-44E3-9099-C40C66FF867C}">
                  <a14:compatExt spid="_x0000_s2506"/>
                </a:ext>
                <a:ext uri="{FF2B5EF4-FFF2-40B4-BE49-F238E27FC236}">
                  <a16:creationId xmlns:a16="http://schemas.microsoft.com/office/drawing/2014/main" id="{00000000-0008-0000-0200-0000CA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55659</xdr:colOff>
          <xdr:row>26</xdr:row>
          <xdr:rowOff>151075</xdr:rowOff>
        </xdr:from>
        <xdr:to>
          <xdr:col>27</xdr:col>
          <xdr:colOff>477078</xdr:colOff>
          <xdr:row>28</xdr:row>
          <xdr:rowOff>31805</xdr:rowOff>
        </xdr:to>
        <xdr:sp macro="" textlink="">
          <xdr:nvSpPr>
            <xdr:cNvPr id="2507" name="Check Box 459" hidden="1">
              <a:extLst>
                <a:ext uri="{63B3BB69-23CF-44E3-9099-C40C66FF867C}">
                  <a14:compatExt spid="_x0000_s2507"/>
                </a:ext>
                <a:ext uri="{FF2B5EF4-FFF2-40B4-BE49-F238E27FC236}">
                  <a16:creationId xmlns:a16="http://schemas.microsoft.com/office/drawing/2014/main" id="{00000000-0008-0000-0200-0000CB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55659</xdr:colOff>
          <xdr:row>28</xdr:row>
          <xdr:rowOff>151075</xdr:rowOff>
        </xdr:from>
        <xdr:to>
          <xdr:col>27</xdr:col>
          <xdr:colOff>477078</xdr:colOff>
          <xdr:row>30</xdr:row>
          <xdr:rowOff>31805</xdr:rowOff>
        </xdr:to>
        <xdr:sp macro="" textlink="">
          <xdr:nvSpPr>
            <xdr:cNvPr id="2508" name="Check Box 460" hidden="1">
              <a:extLst>
                <a:ext uri="{63B3BB69-23CF-44E3-9099-C40C66FF867C}">
                  <a14:compatExt spid="_x0000_s2508"/>
                </a:ext>
                <a:ext uri="{FF2B5EF4-FFF2-40B4-BE49-F238E27FC236}">
                  <a16:creationId xmlns:a16="http://schemas.microsoft.com/office/drawing/2014/main" id="{00000000-0008-0000-0200-0000CC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55659</xdr:colOff>
          <xdr:row>30</xdr:row>
          <xdr:rowOff>151075</xdr:rowOff>
        </xdr:from>
        <xdr:to>
          <xdr:col>27</xdr:col>
          <xdr:colOff>477078</xdr:colOff>
          <xdr:row>32</xdr:row>
          <xdr:rowOff>31805</xdr:rowOff>
        </xdr:to>
        <xdr:sp macro="" textlink="">
          <xdr:nvSpPr>
            <xdr:cNvPr id="2509" name="Check Box 461" hidden="1">
              <a:extLst>
                <a:ext uri="{63B3BB69-23CF-44E3-9099-C40C66FF867C}">
                  <a14:compatExt spid="_x0000_s2509"/>
                </a:ext>
                <a:ext uri="{FF2B5EF4-FFF2-40B4-BE49-F238E27FC236}">
                  <a16:creationId xmlns:a16="http://schemas.microsoft.com/office/drawing/2014/main" id="{00000000-0008-0000-0200-0000CD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55659</xdr:colOff>
          <xdr:row>32</xdr:row>
          <xdr:rowOff>151075</xdr:rowOff>
        </xdr:from>
        <xdr:to>
          <xdr:col>27</xdr:col>
          <xdr:colOff>477078</xdr:colOff>
          <xdr:row>34</xdr:row>
          <xdr:rowOff>31805</xdr:rowOff>
        </xdr:to>
        <xdr:sp macro="" textlink="">
          <xdr:nvSpPr>
            <xdr:cNvPr id="2510" name="Check Box 462" hidden="1">
              <a:extLst>
                <a:ext uri="{63B3BB69-23CF-44E3-9099-C40C66FF867C}">
                  <a14:compatExt spid="_x0000_s2510"/>
                </a:ext>
                <a:ext uri="{FF2B5EF4-FFF2-40B4-BE49-F238E27FC236}">
                  <a16:creationId xmlns:a16="http://schemas.microsoft.com/office/drawing/2014/main" id="{00000000-0008-0000-0200-0000CE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28</xdr:col>
          <xdr:colOff>55659</xdr:colOff>
          <xdr:row>6</xdr:row>
          <xdr:rowOff>151075</xdr:rowOff>
        </xdr:from>
        <xdr:to>
          <xdr:col>28</xdr:col>
          <xdr:colOff>477078</xdr:colOff>
          <xdr:row>8</xdr:row>
          <xdr:rowOff>31805</xdr:rowOff>
        </xdr:to>
        <xdr:sp macro="" textlink="">
          <xdr:nvSpPr>
            <xdr:cNvPr id="2512" name="Check Box 464" hidden="1">
              <a:extLst>
                <a:ext uri="{63B3BB69-23CF-44E3-9099-C40C66FF867C}">
                  <a14:compatExt spid="_x0000_s2512"/>
                </a:ext>
                <a:ext uri="{FF2B5EF4-FFF2-40B4-BE49-F238E27FC236}">
                  <a16:creationId xmlns:a16="http://schemas.microsoft.com/office/drawing/2014/main" id="{00000000-0008-0000-0200-0000D0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28</xdr:col>
          <xdr:colOff>55659</xdr:colOff>
          <xdr:row>8</xdr:row>
          <xdr:rowOff>151075</xdr:rowOff>
        </xdr:from>
        <xdr:to>
          <xdr:col>28</xdr:col>
          <xdr:colOff>477078</xdr:colOff>
          <xdr:row>10</xdr:row>
          <xdr:rowOff>31805</xdr:rowOff>
        </xdr:to>
        <xdr:sp macro="" textlink="">
          <xdr:nvSpPr>
            <xdr:cNvPr id="2513" name="Check Box 465" hidden="1">
              <a:extLst>
                <a:ext uri="{63B3BB69-23CF-44E3-9099-C40C66FF867C}">
                  <a14:compatExt spid="_x0000_s2513"/>
                </a:ext>
                <a:ext uri="{FF2B5EF4-FFF2-40B4-BE49-F238E27FC236}">
                  <a16:creationId xmlns:a16="http://schemas.microsoft.com/office/drawing/2014/main" id="{00000000-0008-0000-0200-0000D1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28</xdr:col>
          <xdr:colOff>55659</xdr:colOff>
          <xdr:row>10</xdr:row>
          <xdr:rowOff>151075</xdr:rowOff>
        </xdr:from>
        <xdr:to>
          <xdr:col>28</xdr:col>
          <xdr:colOff>477078</xdr:colOff>
          <xdr:row>12</xdr:row>
          <xdr:rowOff>31805</xdr:rowOff>
        </xdr:to>
        <xdr:sp macro="" textlink="">
          <xdr:nvSpPr>
            <xdr:cNvPr id="2514" name="Check Box 466" hidden="1">
              <a:extLst>
                <a:ext uri="{63B3BB69-23CF-44E3-9099-C40C66FF867C}">
                  <a14:compatExt spid="_x0000_s2514"/>
                </a:ext>
                <a:ext uri="{FF2B5EF4-FFF2-40B4-BE49-F238E27FC236}">
                  <a16:creationId xmlns:a16="http://schemas.microsoft.com/office/drawing/2014/main" id="{00000000-0008-0000-0200-0000D2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28</xdr:col>
          <xdr:colOff>55659</xdr:colOff>
          <xdr:row>16</xdr:row>
          <xdr:rowOff>151075</xdr:rowOff>
        </xdr:from>
        <xdr:to>
          <xdr:col>28</xdr:col>
          <xdr:colOff>477078</xdr:colOff>
          <xdr:row>18</xdr:row>
          <xdr:rowOff>31805</xdr:rowOff>
        </xdr:to>
        <xdr:sp macro="" textlink="">
          <xdr:nvSpPr>
            <xdr:cNvPr id="2517" name="Check Box 469" hidden="1">
              <a:extLst>
                <a:ext uri="{63B3BB69-23CF-44E3-9099-C40C66FF867C}">
                  <a14:compatExt spid="_x0000_s2517"/>
                </a:ext>
                <a:ext uri="{FF2B5EF4-FFF2-40B4-BE49-F238E27FC236}">
                  <a16:creationId xmlns:a16="http://schemas.microsoft.com/office/drawing/2014/main" id="{00000000-0008-0000-0200-0000D5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28</xdr:col>
          <xdr:colOff>55659</xdr:colOff>
          <xdr:row>18</xdr:row>
          <xdr:rowOff>151075</xdr:rowOff>
        </xdr:from>
        <xdr:to>
          <xdr:col>28</xdr:col>
          <xdr:colOff>477078</xdr:colOff>
          <xdr:row>20</xdr:row>
          <xdr:rowOff>31805</xdr:rowOff>
        </xdr:to>
        <xdr:sp macro="" textlink="">
          <xdr:nvSpPr>
            <xdr:cNvPr id="2518" name="Check Box 470" hidden="1">
              <a:extLst>
                <a:ext uri="{63B3BB69-23CF-44E3-9099-C40C66FF867C}">
                  <a14:compatExt spid="_x0000_s2518"/>
                </a:ext>
                <a:ext uri="{FF2B5EF4-FFF2-40B4-BE49-F238E27FC236}">
                  <a16:creationId xmlns:a16="http://schemas.microsoft.com/office/drawing/2014/main" id="{00000000-0008-0000-0200-0000D6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28</xdr:col>
          <xdr:colOff>55659</xdr:colOff>
          <xdr:row>20</xdr:row>
          <xdr:rowOff>151075</xdr:rowOff>
        </xdr:from>
        <xdr:to>
          <xdr:col>28</xdr:col>
          <xdr:colOff>477078</xdr:colOff>
          <xdr:row>22</xdr:row>
          <xdr:rowOff>31805</xdr:rowOff>
        </xdr:to>
        <xdr:sp macro="" textlink="">
          <xdr:nvSpPr>
            <xdr:cNvPr id="2519" name="Check Box 471" hidden="1">
              <a:extLst>
                <a:ext uri="{63B3BB69-23CF-44E3-9099-C40C66FF867C}">
                  <a14:compatExt spid="_x0000_s2519"/>
                </a:ext>
                <a:ext uri="{FF2B5EF4-FFF2-40B4-BE49-F238E27FC236}">
                  <a16:creationId xmlns:a16="http://schemas.microsoft.com/office/drawing/2014/main" id="{00000000-0008-0000-0200-0000D7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28</xdr:col>
          <xdr:colOff>55659</xdr:colOff>
          <xdr:row>22</xdr:row>
          <xdr:rowOff>151075</xdr:rowOff>
        </xdr:from>
        <xdr:to>
          <xdr:col>28</xdr:col>
          <xdr:colOff>477078</xdr:colOff>
          <xdr:row>24</xdr:row>
          <xdr:rowOff>31805</xdr:rowOff>
        </xdr:to>
        <xdr:sp macro="" textlink="">
          <xdr:nvSpPr>
            <xdr:cNvPr id="2520" name="Check Box 472" hidden="1">
              <a:extLst>
                <a:ext uri="{63B3BB69-23CF-44E3-9099-C40C66FF867C}">
                  <a14:compatExt spid="_x0000_s2520"/>
                </a:ext>
                <a:ext uri="{FF2B5EF4-FFF2-40B4-BE49-F238E27FC236}">
                  <a16:creationId xmlns:a16="http://schemas.microsoft.com/office/drawing/2014/main" id="{00000000-0008-0000-0200-0000D8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28</xdr:col>
          <xdr:colOff>55659</xdr:colOff>
          <xdr:row>24</xdr:row>
          <xdr:rowOff>151075</xdr:rowOff>
        </xdr:from>
        <xdr:to>
          <xdr:col>28</xdr:col>
          <xdr:colOff>477078</xdr:colOff>
          <xdr:row>26</xdr:row>
          <xdr:rowOff>31805</xdr:rowOff>
        </xdr:to>
        <xdr:sp macro="" textlink="">
          <xdr:nvSpPr>
            <xdr:cNvPr id="2521" name="Check Box 473" hidden="1">
              <a:extLst>
                <a:ext uri="{63B3BB69-23CF-44E3-9099-C40C66FF867C}">
                  <a14:compatExt spid="_x0000_s2521"/>
                </a:ext>
                <a:ext uri="{FF2B5EF4-FFF2-40B4-BE49-F238E27FC236}">
                  <a16:creationId xmlns:a16="http://schemas.microsoft.com/office/drawing/2014/main" id="{00000000-0008-0000-0200-0000D9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28</xdr:col>
          <xdr:colOff>55659</xdr:colOff>
          <xdr:row>26</xdr:row>
          <xdr:rowOff>151075</xdr:rowOff>
        </xdr:from>
        <xdr:to>
          <xdr:col>28</xdr:col>
          <xdr:colOff>477078</xdr:colOff>
          <xdr:row>28</xdr:row>
          <xdr:rowOff>31805</xdr:rowOff>
        </xdr:to>
        <xdr:sp macro="" textlink="">
          <xdr:nvSpPr>
            <xdr:cNvPr id="2522" name="Check Box 474" hidden="1">
              <a:extLst>
                <a:ext uri="{63B3BB69-23CF-44E3-9099-C40C66FF867C}">
                  <a14:compatExt spid="_x0000_s2522"/>
                </a:ext>
                <a:ext uri="{FF2B5EF4-FFF2-40B4-BE49-F238E27FC236}">
                  <a16:creationId xmlns:a16="http://schemas.microsoft.com/office/drawing/2014/main" id="{00000000-0008-0000-0200-0000DA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28</xdr:col>
          <xdr:colOff>55659</xdr:colOff>
          <xdr:row>28</xdr:row>
          <xdr:rowOff>151075</xdr:rowOff>
        </xdr:from>
        <xdr:to>
          <xdr:col>28</xdr:col>
          <xdr:colOff>477078</xdr:colOff>
          <xdr:row>30</xdr:row>
          <xdr:rowOff>31805</xdr:rowOff>
        </xdr:to>
        <xdr:sp macro="" textlink="">
          <xdr:nvSpPr>
            <xdr:cNvPr id="2523" name="Check Box 475" hidden="1">
              <a:extLst>
                <a:ext uri="{63B3BB69-23CF-44E3-9099-C40C66FF867C}">
                  <a14:compatExt spid="_x0000_s2523"/>
                </a:ext>
                <a:ext uri="{FF2B5EF4-FFF2-40B4-BE49-F238E27FC236}">
                  <a16:creationId xmlns:a16="http://schemas.microsoft.com/office/drawing/2014/main" id="{00000000-0008-0000-0200-0000DB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28</xdr:col>
          <xdr:colOff>55659</xdr:colOff>
          <xdr:row>30</xdr:row>
          <xdr:rowOff>151075</xdr:rowOff>
        </xdr:from>
        <xdr:to>
          <xdr:col>28</xdr:col>
          <xdr:colOff>477078</xdr:colOff>
          <xdr:row>32</xdr:row>
          <xdr:rowOff>31805</xdr:rowOff>
        </xdr:to>
        <xdr:sp macro="" textlink="">
          <xdr:nvSpPr>
            <xdr:cNvPr id="2524" name="Check Box 476" hidden="1">
              <a:extLst>
                <a:ext uri="{63B3BB69-23CF-44E3-9099-C40C66FF867C}">
                  <a14:compatExt spid="_x0000_s2524"/>
                </a:ext>
                <a:ext uri="{FF2B5EF4-FFF2-40B4-BE49-F238E27FC236}">
                  <a16:creationId xmlns:a16="http://schemas.microsoft.com/office/drawing/2014/main" id="{00000000-0008-0000-0200-0000DC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28</xdr:col>
          <xdr:colOff>55659</xdr:colOff>
          <xdr:row>32</xdr:row>
          <xdr:rowOff>151075</xdr:rowOff>
        </xdr:from>
        <xdr:to>
          <xdr:col>28</xdr:col>
          <xdr:colOff>477078</xdr:colOff>
          <xdr:row>34</xdr:row>
          <xdr:rowOff>31805</xdr:rowOff>
        </xdr:to>
        <xdr:sp macro="" textlink="">
          <xdr:nvSpPr>
            <xdr:cNvPr id="2525" name="Check Box 477" hidden="1">
              <a:extLst>
                <a:ext uri="{63B3BB69-23CF-44E3-9099-C40C66FF867C}">
                  <a14:compatExt spid="_x0000_s2525"/>
                </a:ext>
                <a:ext uri="{FF2B5EF4-FFF2-40B4-BE49-F238E27FC236}">
                  <a16:creationId xmlns:a16="http://schemas.microsoft.com/office/drawing/2014/main" id="{00000000-0008-0000-0200-0000DD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28</xdr:col>
          <xdr:colOff>55659</xdr:colOff>
          <xdr:row>12</xdr:row>
          <xdr:rowOff>151075</xdr:rowOff>
        </xdr:from>
        <xdr:to>
          <xdr:col>28</xdr:col>
          <xdr:colOff>477078</xdr:colOff>
          <xdr:row>14</xdr:row>
          <xdr:rowOff>31805</xdr:rowOff>
        </xdr:to>
        <xdr:sp macro="" textlink="">
          <xdr:nvSpPr>
            <xdr:cNvPr id="2545" name="Check Box 497" hidden="1">
              <a:extLst>
                <a:ext uri="{63B3BB69-23CF-44E3-9099-C40C66FF867C}">
                  <a14:compatExt spid="_x0000_s2545"/>
                </a:ext>
                <a:ext uri="{FF2B5EF4-FFF2-40B4-BE49-F238E27FC236}">
                  <a16:creationId xmlns:a16="http://schemas.microsoft.com/office/drawing/2014/main" id="{00000000-0008-0000-0200-0000F1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28</xdr:col>
          <xdr:colOff>55659</xdr:colOff>
          <xdr:row>14</xdr:row>
          <xdr:rowOff>151075</xdr:rowOff>
        </xdr:from>
        <xdr:to>
          <xdr:col>28</xdr:col>
          <xdr:colOff>477078</xdr:colOff>
          <xdr:row>16</xdr:row>
          <xdr:rowOff>31805</xdr:rowOff>
        </xdr:to>
        <xdr:sp macro="" textlink="">
          <xdr:nvSpPr>
            <xdr:cNvPr id="2546" name="Check Box 498" hidden="1">
              <a:extLst>
                <a:ext uri="{63B3BB69-23CF-44E3-9099-C40C66FF867C}">
                  <a14:compatExt spid="_x0000_s2546"/>
                </a:ext>
                <a:ext uri="{FF2B5EF4-FFF2-40B4-BE49-F238E27FC236}">
                  <a16:creationId xmlns:a16="http://schemas.microsoft.com/office/drawing/2014/main" id="{00000000-0008-0000-0200-0000F2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55659</xdr:colOff>
          <xdr:row>6</xdr:row>
          <xdr:rowOff>151075</xdr:rowOff>
        </xdr:from>
        <xdr:to>
          <xdr:col>29</xdr:col>
          <xdr:colOff>477078</xdr:colOff>
          <xdr:row>8</xdr:row>
          <xdr:rowOff>31805</xdr:rowOff>
        </xdr:to>
        <xdr:sp macro="" textlink="">
          <xdr:nvSpPr>
            <xdr:cNvPr id="2557" name="Check Box 509" hidden="1">
              <a:extLst>
                <a:ext uri="{63B3BB69-23CF-44E3-9099-C40C66FF867C}">
                  <a14:compatExt spid="_x0000_s2557"/>
                </a:ext>
                <a:ext uri="{FF2B5EF4-FFF2-40B4-BE49-F238E27FC236}">
                  <a16:creationId xmlns:a16="http://schemas.microsoft.com/office/drawing/2014/main" id="{00000000-0008-0000-0200-0000FD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55659</xdr:colOff>
          <xdr:row>8</xdr:row>
          <xdr:rowOff>151075</xdr:rowOff>
        </xdr:from>
        <xdr:to>
          <xdr:col>29</xdr:col>
          <xdr:colOff>477078</xdr:colOff>
          <xdr:row>10</xdr:row>
          <xdr:rowOff>31805</xdr:rowOff>
        </xdr:to>
        <xdr:sp macro="" textlink="">
          <xdr:nvSpPr>
            <xdr:cNvPr id="2558" name="Check Box 510" hidden="1">
              <a:extLst>
                <a:ext uri="{63B3BB69-23CF-44E3-9099-C40C66FF867C}">
                  <a14:compatExt spid="_x0000_s2558"/>
                </a:ext>
                <a:ext uri="{FF2B5EF4-FFF2-40B4-BE49-F238E27FC236}">
                  <a16:creationId xmlns:a16="http://schemas.microsoft.com/office/drawing/2014/main" id="{00000000-0008-0000-0200-0000FE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55659</xdr:colOff>
          <xdr:row>10</xdr:row>
          <xdr:rowOff>151075</xdr:rowOff>
        </xdr:from>
        <xdr:to>
          <xdr:col>29</xdr:col>
          <xdr:colOff>477078</xdr:colOff>
          <xdr:row>12</xdr:row>
          <xdr:rowOff>31805</xdr:rowOff>
        </xdr:to>
        <xdr:sp macro="" textlink="">
          <xdr:nvSpPr>
            <xdr:cNvPr id="2559" name="Check Box 511" hidden="1">
              <a:extLst>
                <a:ext uri="{63B3BB69-23CF-44E3-9099-C40C66FF867C}">
                  <a14:compatExt spid="_x0000_s2559"/>
                </a:ext>
                <a:ext uri="{FF2B5EF4-FFF2-40B4-BE49-F238E27FC236}">
                  <a16:creationId xmlns:a16="http://schemas.microsoft.com/office/drawing/2014/main" id="{00000000-0008-0000-0200-0000FF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55659</xdr:colOff>
          <xdr:row>12</xdr:row>
          <xdr:rowOff>151075</xdr:rowOff>
        </xdr:from>
        <xdr:to>
          <xdr:col>29</xdr:col>
          <xdr:colOff>477078</xdr:colOff>
          <xdr:row>14</xdr:row>
          <xdr:rowOff>31805</xdr:rowOff>
        </xdr:to>
        <xdr:sp macro="" textlink="">
          <xdr:nvSpPr>
            <xdr:cNvPr id="2560" name="Check Box 512" hidden="1">
              <a:extLst>
                <a:ext uri="{63B3BB69-23CF-44E3-9099-C40C66FF867C}">
                  <a14:compatExt spid="_x0000_s2560"/>
                </a:ext>
                <a:ext uri="{FF2B5EF4-FFF2-40B4-BE49-F238E27FC236}">
                  <a16:creationId xmlns:a16="http://schemas.microsoft.com/office/drawing/2014/main" id="{00000000-0008-0000-0200-000000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55659</xdr:colOff>
          <xdr:row>16</xdr:row>
          <xdr:rowOff>151075</xdr:rowOff>
        </xdr:from>
        <xdr:to>
          <xdr:col>29</xdr:col>
          <xdr:colOff>477078</xdr:colOff>
          <xdr:row>18</xdr:row>
          <xdr:rowOff>31805</xdr:rowOff>
        </xdr:to>
        <xdr:sp macro="" textlink="">
          <xdr:nvSpPr>
            <xdr:cNvPr id="2562" name="Check Box 514" hidden="1">
              <a:extLst>
                <a:ext uri="{63B3BB69-23CF-44E3-9099-C40C66FF867C}">
                  <a14:compatExt spid="_x0000_s2562"/>
                </a:ext>
                <a:ext uri="{FF2B5EF4-FFF2-40B4-BE49-F238E27FC236}">
                  <a16:creationId xmlns:a16="http://schemas.microsoft.com/office/drawing/2014/main" id="{00000000-0008-0000-0200-000002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55659</xdr:colOff>
          <xdr:row>18</xdr:row>
          <xdr:rowOff>151075</xdr:rowOff>
        </xdr:from>
        <xdr:to>
          <xdr:col>29</xdr:col>
          <xdr:colOff>477078</xdr:colOff>
          <xdr:row>20</xdr:row>
          <xdr:rowOff>31805</xdr:rowOff>
        </xdr:to>
        <xdr:sp macro="" textlink="">
          <xdr:nvSpPr>
            <xdr:cNvPr id="2563" name="Check Box 515" hidden="1">
              <a:extLst>
                <a:ext uri="{63B3BB69-23CF-44E3-9099-C40C66FF867C}">
                  <a14:compatExt spid="_x0000_s2563"/>
                </a:ext>
                <a:ext uri="{FF2B5EF4-FFF2-40B4-BE49-F238E27FC236}">
                  <a16:creationId xmlns:a16="http://schemas.microsoft.com/office/drawing/2014/main" id="{00000000-0008-0000-0200-000003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55659</xdr:colOff>
          <xdr:row>20</xdr:row>
          <xdr:rowOff>151075</xdr:rowOff>
        </xdr:from>
        <xdr:to>
          <xdr:col>29</xdr:col>
          <xdr:colOff>477078</xdr:colOff>
          <xdr:row>22</xdr:row>
          <xdr:rowOff>31805</xdr:rowOff>
        </xdr:to>
        <xdr:sp macro="" textlink="">
          <xdr:nvSpPr>
            <xdr:cNvPr id="2564" name="Check Box 516" hidden="1">
              <a:extLst>
                <a:ext uri="{63B3BB69-23CF-44E3-9099-C40C66FF867C}">
                  <a14:compatExt spid="_x0000_s2564"/>
                </a:ext>
                <a:ext uri="{FF2B5EF4-FFF2-40B4-BE49-F238E27FC236}">
                  <a16:creationId xmlns:a16="http://schemas.microsoft.com/office/drawing/2014/main" id="{00000000-0008-0000-0200-000004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55659</xdr:colOff>
          <xdr:row>22</xdr:row>
          <xdr:rowOff>151075</xdr:rowOff>
        </xdr:from>
        <xdr:to>
          <xdr:col>29</xdr:col>
          <xdr:colOff>477078</xdr:colOff>
          <xdr:row>24</xdr:row>
          <xdr:rowOff>31805</xdr:rowOff>
        </xdr:to>
        <xdr:sp macro="" textlink="">
          <xdr:nvSpPr>
            <xdr:cNvPr id="2565" name="Check Box 517" hidden="1">
              <a:extLst>
                <a:ext uri="{63B3BB69-23CF-44E3-9099-C40C66FF867C}">
                  <a14:compatExt spid="_x0000_s2565"/>
                </a:ext>
                <a:ext uri="{FF2B5EF4-FFF2-40B4-BE49-F238E27FC236}">
                  <a16:creationId xmlns:a16="http://schemas.microsoft.com/office/drawing/2014/main" id="{00000000-0008-0000-0200-000005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55659</xdr:colOff>
          <xdr:row>24</xdr:row>
          <xdr:rowOff>151075</xdr:rowOff>
        </xdr:from>
        <xdr:to>
          <xdr:col>29</xdr:col>
          <xdr:colOff>477078</xdr:colOff>
          <xdr:row>26</xdr:row>
          <xdr:rowOff>31805</xdr:rowOff>
        </xdr:to>
        <xdr:sp macro="" textlink="">
          <xdr:nvSpPr>
            <xdr:cNvPr id="2566" name="Check Box 518" hidden="1">
              <a:extLst>
                <a:ext uri="{63B3BB69-23CF-44E3-9099-C40C66FF867C}">
                  <a14:compatExt spid="_x0000_s2566"/>
                </a:ext>
                <a:ext uri="{FF2B5EF4-FFF2-40B4-BE49-F238E27FC236}">
                  <a16:creationId xmlns:a16="http://schemas.microsoft.com/office/drawing/2014/main" id="{00000000-0008-0000-0200-000006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55659</xdr:colOff>
          <xdr:row>26</xdr:row>
          <xdr:rowOff>151075</xdr:rowOff>
        </xdr:from>
        <xdr:to>
          <xdr:col>29</xdr:col>
          <xdr:colOff>477078</xdr:colOff>
          <xdr:row>28</xdr:row>
          <xdr:rowOff>31805</xdr:rowOff>
        </xdr:to>
        <xdr:sp macro="" textlink="">
          <xdr:nvSpPr>
            <xdr:cNvPr id="2567" name="Check Box 519" hidden="1">
              <a:extLst>
                <a:ext uri="{63B3BB69-23CF-44E3-9099-C40C66FF867C}">
                  <a14:compatExt spid="_x0000_s2567"/>
                </a:ext>
                <a:ext uri="{FF2B5EF4-FFF2-40B4-BE49-F238E27FC236}">
                  <a16:creationId xmlns:a16="http://schemas.microsoft.com/office/drawing/2014/main" id="{00000000-0008-0000-0200-000007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55659</xdr:colOff>
          <xdr:row>28</xdr:row>
          <xdr:rowOff>151075</xdr:rowOff>
        </xdr:from>
        <xdr:to>
          <xdr:col>29</xdr:col>
          <xdr:colOff>477078</xdr:colOff>
          <xdr:row>30</xdr:row>
          <xdr:rowOff>31805</xdr:rowOff>
        </xdr:to>
        <xdr:sp macro="" textlink="">
          <xdr:nvSpPr>
            <xdr:cNvPr id="2568" name="Check Box 520" hidden="1">
              <a:extLst>
                <a:ext uri="{63B3BB69-23CF-44E3-9099-C40C66FF867C}">
                  <a14:compatExt spid="_x0000_s2568"/>
                </a:ext>
                <a:ext uri="{FF2B5EF4-FFF2-40B4-BE49-F238E27FC236}">
                  <a16:creationId xmlns:a16="http://schemas.microsoft.com/office/drawing/2014/main" id="{00000000-0008-0000-0200-000008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55659</xdr:colOff>
          <xdr:row>30</xdr:row>
          <xdr:rowOff>151075</xdr:rowOff>
        </xdr:from>
        <xdr:to>
          <xdr:col>29</xdr:col>
          <xdr:colOff>477078</xdr:colOff>
          <xdr:row>32</xdr:row>
          <xdr:rowOff>31805</xdr:rowOff>
        </xdr:to>
        <xdr:sp macro="" textlink="">
          <xdr:nvSpPr>
            <xdr:cNvPr id="2569" name="Check Box 521" hidden="1">
              <a:extLst>
                <a:ext uri="{63B3BB69-23CF-44E3-9099-C40C66FF867C}">
                  <a14:compatExt spid="_x0000_s2569"/>
                </a:ext>
                <a:ext uri="{FF2B5EF4-FFF2-40B4-BE49-F238E27FC236}">
                  <a16:creationId xmlns:a16="http://schemas.microsoft.com/office/drawing/2014/main" id="{00000000-0008-0000-0200-000009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55659</xdr:colOff>
          <xdr:row>32</xdr:row>
          <xdr:rowOff>151075</xdr:rowOff>
        </xdr:from>
        <xdr:to>
          <xdr:col>29</xdr:col>
          <xdr:colOff>477078</xdr:colOff>
          <xdr:row>34</xdr:row>
          <xdr:rowOff>31805</xdr:rowOff>
        </xdr:to>
        <xdr:sp macro="" textlink="">
          <xdr:nvSpPr>
            <xdr:cNvPr id="2570" name="Check Box 522" hidden="1">
              <a:extLst>
                <a:ext uri="{63B3BB69-23CF-44E3-9099-C40C66FF867C}">
                  <a14:compatExt spid="_x0000_s2570"/>
                </a:ext>
                <a:ext uri="{FF2B5EF4-FFF2-40B4-BE49-F238E27FC236}">
                  <a16:creationId xmlns:a16="http://schemas.microsoft.com/office/drawing/2014/main" id="{00000000-0008-0000-0200-00000A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55659</xdr:colOff>
          <xdr:row>14</xdr:row>
          <xdr:rowOff>151075</xdr:rowOff>
        </xdr:from>
        <xdr:to>
          <xdr:col>29</xdr:col>
          <xdr:colOff>477078</xdr:colOff>
          <xdr:row>16</xdr:row>
          <xdr:rowOff>31805</xdr:rowOff>
        </xdr:to>
        <xdr:sp macro="" textlink="">
          <xdr:nvSpPr>
            <xdr:cNvPr id="2576" name="Check Box 528" descr="3" hidden="1">
              <a:extLst>
                <a:ext uri="{63B3BB69-23CF-44E3-9099-C40C66FF867C}">
                  <a14:compatExt spid="_x0000_s2576"/>
                </a:ext>
                <a:ext uri="{FF2B5EF4-FFF2-40B4-BE49-F238E27FC236}">
                  <a16:creationId xmlns:a16="http://schemas.microsoft.com/office/drawing/2014/main" id="{00000000-0008-0000-0200-000010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55659</xdr:colOff>
          <xdr:row>16</xdr:row>
          <xdr:rowOff>151075</xdr:rowOff>
        </xdr:from>
        <xdr:to>
          <xdr:col>30</xdr:col>
          <xdr:colOff>477078</xdr:colOff>
          <xdr:row>18</xdr:row>
          <xdr:rowOff>31805</xdr:rowOff>
        </xdr:to>
        <xdr:sp macro="" textlink="">
          <xdr:nvSpPr>
            <xdr:cNvPr id="2592" name="Check Box 544" hidden="1">
              <a:extLst>
                <a:ext uri="{63B3BB69-23CF-44E3-9099-C40C66FF867C}">
                  <a14:compatExt spid="_x0000_s2592"/>
                </a:ext>
                <a:ext uri="{FF2B5EF4-FFF2-40B4-BE49-F238E27FC236}">
                  <a16:creationId xmlns:a16="http://schemas.microsoft.com/office/drawing/2014/main" id="{00000000-0008-0000-0200-000020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55659</xdr:colOff>
          <xdr:row>20</xdr:row>
          <xdr:rowOff>151075</xdr:rowOff>
        </xdr:from>
        <xdr:to>
          <xdr:col>30</xdr:col>
          <xdr:colOff>477078</xdr:colOff>
          <xdr:row>22</xdr:row>
          <xdr:rowOff>31805</xdr:rowOff>
        </xdr:to>
        <xdr:sp macro="" textlink="">
          <xdr:nvSpPr>
            <xdr:cNvPr id="2594" name="Check Box 546" hidden="1">
              <a:extLst>
                <a:ext uri="{63B3BB69-23CF-44E3-9099-C40C66FF867C}">
                  <a14:compatExt spid="_x0000_s2594"/>
                </a:ext>
                <a:ext uri="{FF2B5EF4-FFF2-40B4-BE49-F238E27FC236}">
                  <a16:creationId xmlns:a16="http://schemas.microsoft.com/office/drawing/2014/main" id="{00000000-0008-0000-0200-000022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55659</xdr:colOff>
          <xdr:row>22</xdr:row>
          <xdr:rowOff>151075</xdr:rowOff>
        </xdr:from>
        <xdr:to>
          <xdr:col>30</xdr:col>
          <xdr:colOff>477078</xdr:colOff>
          <xdr:row>24</xdr:row>
          <xdr:rowOff>31805</xdr:rowOff>
        </xdr:to>
        <xdr:sp macro="" textlink="">
          <xdr:nvSpPr>
            <xdr:cNvPr id="2595" name="Check Box 547" hidden="1">
              <a:extLst>
                <a:ext uri="{63B3BB69-23CF-44E3-9099-C40C66FF867C}">
                  <a14:compatExt spid="_x0000_s2595"/>
                </a:ext>
                <a:ext uri="{FF2B5EF4-FFF2-40B4-BE49-F238E27FC236}">
                  <a16:creationId xmlns:a16="http://schemas.microsoft.com/office/drawing/2014/main" id="{00000000-0008-0000-0200-000023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55659</xdr:colOff>
          <xdr:row>26</xdr:row>
          <xdr:rowOff>151075</xdr:rowOff>
        </xdr:from>
        <xdr:to>
          <xdr:col>30</xdr:col>
          <xdr:colOff>477078</xdr:colOff>
          <xdr:row>28</xdr:row>
          <xdr:rowOff>31805</xdr:rowOff>
        </xdr:to>
        <xdr:sp macro="" textlink="">
          <xdr:nvSpPr>
            <xdr:cNvPr id="2597" name="Check Box 549" hidden="1">
              <a:extLst>
                <a:ext uri="{63B3BB69-23CF-44E3-9099-C40C66FF867C}">
                  <a14:compatExt spid="_x0000_s2597"/>
                </a:ext>
                <a:ext uri="{FF2B5EF4-FFF2-40B4-BE49-F238E27FC236}">
                  <a16:creationId xmlns:a16="http://schemas.microsoft.com/office/drawing/2014/main" id="{00000000-0008-0000-0200-000025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55659</xdr:colOff>
          <xdr:row>32</xdr:row>
          <xdr:rowOff>151075</xdr:rowOff>
        </xdr:from>
        <xdr:to>
          <xdr:col>30</xdr:col>
          <xdr:colOff>477078</xdr:colOff>
          <xdr:row>34</xdr:row>
          <xdr:rowOff>31805</xdr:rowOff>
        </xdr:to>
        <xdr:sp macro="" textlink="">
          <xdr:nvSpPr>
            <xdr:cNvPr id="2600" name="Check Box 552" hidden="1">
              <a:extLst>
                <a:ext uri="{63B3BB69-23CF-44E3-9099-C40C66FF867C}">
                  <a14:compatExt spid="_x0000_s2600"/>
                </a:ext>
                <a:ext uri="{FF2B5EF4-FFF2-40B4-BE49-F238E27FC236}">
                  <a16:creationId xmlns:a16="http://schemas.microsoft.com/office/drawing/2014/main" id="{00000000-0008-0000-0200-000028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55659</xdr:colOff>
          <xdr:row>6</xdr:row>
          <xdr:rowOff>151075</xdr:rowOff>
        </xdr:from>
        <xdr:to>
          <xdr:col>30</xdr:col>
          <xdr:colOff>477078</xdr:colOff>
          <xdr:row>8</xdr:row>
          <xdr:rowOff>31805</xdr:rowOff>
        </xdr:to>
        <xdr:sp macro="" textlink="">
          <xdr:nvSpPr>
            <xdr:cNvPr id="2602" name="Check Box 554" hidden="1">
              <a:extLst>
                <a:ext uri="{63B3BB69-23CF-44E3-9099-C40C66FF867C}">
                  <a14:compatExt spid="_x0000_s2602"/>
                </a:ext>
                <a:ext uri="{FF2B5EF4-FFF2-40B4-BE49-F238E27FC236}">
                  <a16:creationId xmlns:a16="http://schemas.microsoft.com/office/drawing/2014/main" id="{00000000-0008-0000-0200-00002A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55659</xdr:colOff>
          <xdr:row>8</xdr:row>
          <xdr:rowOff>151075</xdr:rowOff>
        </xdr:from>
        <xdr:to>
          <xdr:col>30</xdr:col>
          <xdr:colOff>477078</xdr:colOff>
          <xdr:row>10</xdr:row>
          <xdr:rowOff>31805</xdr:rowOff>
        </xdr:to>
        <xdr:sp macro="" textlink="">
          <xdr:nvSpPr>
            <xdr:cNvPr id="2603" name="Check Box 555" hidden="1">
              <a:extLst>
                <a:ext uri="{63B3BB69-23CF-44E3-9099-C40C66FF867C}">
                  <a14:compatExt spid="_x0000_s2603"/>
                </a:ext>
                <a:ext uri="{FF2B5EF4-FFF2-40B4-BE49-F238E27FC236}">
                  <a16:creationId xmlns:a16="http://schemas.microsoft.com/office/drawing/2014/main" id="{00000000-0008-0000-0200-00002B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55659</xdr:colOff>
          <xdr:row>10</xdr:row>
          <xdr:rowOff>151075</xdr:rowOff>
        </xdr:from>
        <xdr:to>
          <xdr:col>30</xdr:col>
          <xdr:colOff>477078</xdr:colOff>
          <xdr:row>12</xdr:row>
          <xdr:rowOff>31805</xdr:rowOff>
        </xdr:to>
        <xdr:sp macro="" textlink="">
          <xdr:nvSpPr>
            <xdr:cNvPr id="2604" name="Check Box 556" hidden="1">
              <a:extLst>
                <a:ext uri="{63B3BB69-23CF-44E3-9099-C40C66FF867C}">
                  <a14:compatExt spid="_x0000_s2604"/>
                </a:ext>
                <a:ext uri="{FF2B5EF4-FFF2-40B4-BE49-F238E27FC236}">
                  <a16:creationId xmlns:a16="http://schemas.microsoft.com/office/drawing/2014/main" id="{00000000-0008-0000-0200-00002C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55659</xdr:colOff>
          <xdr:row>12</xdr:row>
          <xdr:rowOff>151075</xdr:rowOff>
        </xdr:from>
        <xdr:to>
          <xdr:col>30</xdr:col>
          <xdr:colOff>477078</xdr:colOff>
          <xdr:row>14</xdr:row>
          <xdr:rowOff>31805</xdr:rowOff>
        </xdr:to>
        <xdr:sp macro="" textlink="">
          <xdr:nvSpPr>
            <xdr:cNvPr id="2605" name="Check Box 557" hidden="1">
              <a:extLst>
                <a:ext uri="{63B3BB69-23CF-44E3-9099-C40C66FF867C}">
                  <a14:compatExt spid="_x0000_s2605"/>
                </a:ext>
                <a:ext uri="{FF2B5EF4-FFF2-40B4-BE49-F238E27FC236}">
                  <a16:creationId xmlns:a16="http://schemas.microsoft.com/office/drawing/2014/main" id="{00000000-0008-0000-0200-00002D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55659</xdr:colOff>
          <xdr:row>18</xdr:row>
          <xdr:rowOff>151075</xdr:rowOff>
        </xdr:from>
        <xdr:to>
          <xdr:col>30</xdr:col>
          <xdr:colOff>477078</xdr:colOff>
          <xdr:row>20</xdr:row>
          <xdr:rowOff>31805</xdr:rowOff>
        </xdr:to>
        <xdr:sp macro="" textlink="">
          <xdr:nvSpPr>
            <xdr:cNvPr id="2608" name="Check Box 560" hidden="1">
              <a:extLst>
                <a:ext uri="{63B3BB69-23CF-44E3-9099-C40C66FF867C}">
                  <a14:compatExt spid="_x0000_s2608"/>
                </a:ext>
                <a:ext uri="{FF2B5EF4-FFF2-40B4-BE49-F238E27FC236}">
                  <a16:creationId xmlns:a16="http://schemas.microsoft.com/office/drawing/2014/main" id="{00000000-0008-0000-0200-000030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55659</xdr:colOff>
          <xdr:row>24</xdr:row>
          <xdr:rowOff>151075</xdr:rowOff>
        </xdr:from>
        <xdr:to>
          <xdr:col>30</xdr:col>
          <xdr:colOff>477078</xdr:colOff>
          <xdr:row>26</xdr:row>
          <xdr:rowOff>31805</xdr:rowOff>
        </xdr:to>
        <xdr:sp macro="" textlink="">
          <xdr:nvSpPr>
            <xdr:cNvPr id="2611" name="Check Box 563" hidden="1">
              <a:extLst>
                <a:ext uri="{63B3BB69-23CF-44E3-9099-C40C66FF867C}">
                  <a14:compatExt spid="_x0000_s2611"/>
                </a:ext>
                <a:ext uri="{FF2B5EF4-FFF2-40B4-BE49-F238E27FC236}">
                  <a16:creationId xmlns:a16="http://schemas.microsoft.com/office/drawing/2014/main" id="{00000000-0008-0000-0200-000033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55659</xdr:colOff>
          <xdr:row>28</xdr:row>
          <xdr:rowOff>151075</xdr:rowOff>
        </xdr:from>
        <xdr:to>
          <xdr:col>30</xdr:col>
          <xdr:colOff>477078</xdr:colOff>
          <xdr:row>30</xdr:row>
          <xdr:rowOff>31805</xdr:rowOff>
        </xdr:to>
        <xdr:sp macro="" textlink="">
          <xdr:nvSpPr>
            <xdr:cNvPr id="2613" name="Check Box 565" hidden="1">
              <a:extLst>
                <a:ext uri="{63B3BB69-23CF-44E3-9099-C40C66FF867C}">
                  <a14:compatExt spid="_x0000_s2613"/>
                </a:ext>
                <a:ext uri="{FF2B5EF4-FFF2-40B4-BE49-F238E27FC236}">
                  <a16:creationId xmlns:a16="http://schemas.microsoft.com/office/drawing/2014/main" id="{00000000-0008-0000-0200-000035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55659</xdr:colOff>
          <xdr:row>30</xdr:row>
          <xdr:rowOff>151075</xdr:rowOff>
        </xdr:from>
        <xdr:to>
          <xdr:col>30</xdr:col>
          <xdr:colOff>477078</xdr:colOff>
          <xdr:row>32</xdr:row>
          <xdr:rowOff>31805</xdr:rowOff>
        </xdr:to>
        <xdr:sp macro="" textlink="">
          <xdr:nvSpPr>
            <xdr:cNvPr id="2614" name="Check Box 566" hidden="1">
              <a:extLst>
                <a:ext uri="{63B3BB69-23CF-44E3-9099-C40C66FF867C}">
                  <a14:compatExt spid="_x0000_s2614"/>
                </a:ext>
                <a:ext uri="{FF2B5EF4-FFF2-40B4-BE49-F238E27FC236}">
                  <a16:creationId xmlns:a16="http://schemas.microsoft.com/office/drawing/2014/main" id="{00000000-0008-0000-0200-000036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55659</xdr:colOff>
          <xdr:row>14</xdr:row>
          <xdr:rowOff>151075</xdr:rowOff>
        </xdr:from>
        <xdr:to>
          <xdr:col>30</xdr:col>
          <xdr:colOff>477078</xdr:colOff>
          <xdr:row>16</xdr:row>
          <xdr:rowOff>31805</xdr:rowOff>
        </xdr:to>
        <xdr:sp macro="" textlink="">
          <xdr:nvSpPr>
            <xdr:cNvPr id="2621" name="Check Box 573" hidden="1">
              <a:extLst>
                <a:ext uri="{63B3BB69-23CF-44E3-9099-C40C66FF867C}">
                  <a14:compatExt spid="_x0000_s2621"/>
                </a:ext>
                <a:ext uri="{FF2B5EF4-FFF2-40B4-BE49-F238E27FC236}">
                  <a16:creationId xmlns:a16="http://schemas.microsoft.com/office/drawing/2014/main" id="{00000000-0008-0000-0200-00003D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31</xdr:col>
          <xdr:colOff>55659</xdr:colOff>
          <xdr:row>6</xdr:row>
          <xdr:rowOff>151075</xdr:rowOff>
        </xdr:from>
        <xdr:to>
          <xdr:col>31</xdr:col>
          <xdr:colOff>477078</xdr:colOff>
          <xdr:row>8</xdr:row>
          <xdr:rowOff>31805</xdr:rowOff>
        </xdr:to>
        <xdr:sp macro="" textlink="">
          <xdr:nvSpPr>
            <xdr:cNvPr id="2632" name="Check Box 584" hidden="1">
              <a:extLst>
                <a:ext uri="{63B3BB69-23CF-44E3-9099-C40C66FF867C}">
                  <a14:compatExt spid="_x0000_s2632"/>
                </a:ext>
                <a:ext uri="{FF2B5EF4-FFF2-40B4-BE49-F238E27FC236}">
                  <a16:creationId xmlns:a16="http://schemas.microsoft.com/office/drawing/2014/main" id="{00000000-0008-0000-0200-000048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31</xdr:col>
          <xdr:colOff>55659</xdr:colOff>
          <xdr:row>8</xdr:row>
          <xdr:rowOff>151075</xdr:rowOff>
        </xdr:from>
        <xdr:to>
          <xdr:col>31</xdr:col>
          <xdr:colOff>477078</xdr:colOff>
          <xdr:row>10</xdr:row>
          <xdr:rowOff>31805</xdr:rowOff>
        </xdr:to>
        <xdr:sp macro="" textlink="">
          <xdr:nvSpPr>
            <xdr:cNvPr id="2633" name="Check Box 585" hidden="1">
              <a:extLst>
                <a:ext uri="{63B3BB69-23CF-44E3-9099-C40C66FF867C}">
                  <a14:compatExt spid="_x0000_s2633"/>
                </a:ext>
                <a:ext uri="{FF2B5EF4-FFF2-40B4-BE49-F238E27FC236}">
                  <a16:creationId xmlns:a16="http://schemas.microsoft.com/office/drawing/2014/main" id="{00000000-0008-0000-0200-000049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31</xdr:col>
          <xdr:colOff>55659</xdr:colOff>
          <xdr:row>10</xdr:row>
          <xdr:rowOff>151075</xdr:rowOff>
        </xdr:from>
        <xdr:to>
          <xdr:col>31</xdr:col>
          <xdr:colOff>477078</xdr:colOff>
          <xdr:row>12</xdr:row>
          <xdr:rowOff>31805</xdr:rowOff>
        </xdr:to>
        <xdr:sp macro="" textlink="">
          <xdr:nvSpPr>
            <xdr:cNvPr id="2634" name="Check Box 586" hidden="1">
              <a:extLst>
                <a:ext uri="{63B3BB69-23CF-44E3-9099-C40C66FF867C}">
                  <a14:compatExt spid="_x0000_s2634"/>
                </a:ext>
                <a:ext uri="{FF2B5EF4-FFF2-40B4-BE49-F238E27FC236}">
                  <a16:creationId xmlns:a16="http://schemas.microsoft.com/office/drawing/2014/main" id="{00000000-0008-0000-0200-00004A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31</xdr:col>
          <xdr:colOff>55659</xdr:colOff>
          <xdr:row>12</xdr:row>
          <xdr:rowOff>151075</xdr:rowOff>
        </xdr:from>
        <xdr:to>
          <xdr:col>31</xdr:col>
          <xdr:colOff>477078</xdr:colOff>
          <xdr:row>14</xdr:row>
          <xdr:rowOff>31805</xdr:rowOff>
        </xdr:to>
        <xdr:sp macro="" textlink="">
          <xdr:nvSpPr>
            <xdr:cNvPr id="2635" name="Check Box 587" hidden="1">
              <a:extLst>
                <a:ext uri="{63B3BB69-23CF-44E3-9099-C40C66FF867C}">
                  <a14:compatExt spid="_x0000_s2635"/>
                </a:ext>
                <a:ext uri="{FF2B5EF4-FFF2-40B4-BE49-F238E27FC236}">
                  <a16:creationId xmlns:a16="http://schemas.microsoft.com/office/drawing/2014/main" id="{00000000-0008-0000-0200-00004B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31</xdr:col>
          <xdr:colOff>55659</xdr:colOff>
          <xdr:row>16</xdr:row>
          <xdr:rowOff>151075</xdr:rowOff>
        </xdr:from>
        <xdr:to>
          <xdr:col>31</xdr:col>
          <xdr:colOff>477078</xdr:colOff>
          <xdr:row>18</xdr:row>
          <xdr:rowOff>31805</xdr:rowOff>
        </xdr:to>
        <xdr:sp macro="" textlink="">
          <xdr:nvSpPr>
            <xdr:cNvPr id="2637" name="Check Box 589" hidden="1">
              <a:extLst>
                <a:ext uri="{63B3BB69-23CF-44E3-9099-C40C66FF867C}">
                  <a14:compatExt spid="_x0000_s2637"/>
                </a:ext>
                <a:ext uri="{FF2B5EF4-FFF2-40B4-BE49-F238E27FC236}">
                  <a16:creationId xmlns:a16="http://schemas.microsoft.com/office/drawing/2014/main" id="{00000000-0008-0000-0200-00004D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31</xdr:col>
          <xdr:colOff>55659</xdr:colOff>
          <xdr:row>18</xdr:row>
          <xdr:rowOff>151075</xdr:rowOff>
        </xdr:from>
        <xdr:to>
          <xdr:col>31</xdr:col>
          <xdr:colOff>477078</xdr:colOff>
          <xdr:row>20</xdr:row>
          <xdr:rowOff>31805</xdr:rowOff>
        </xdr:to>
        <xdr:sp macro="" textlink="">
          <xdr:nvSpPr>
            <xdr:cNvPr id="2638" name="Check Box 590" hidden="1">
              <a:extLst>
                <a:ext uri="{63B3BB69-23CF-44E3-9099-C40C66FF867C}">
                  <a14:compatExt spid="_x0000_s2638"/>
                </a:ext>
                <a:ext uri="{FF2B5EF4-FFF2-40B4-BE49-F238E27FC236}">
                  <a16:creationId xmlns:a16="http://schemas.microsoft.com/office/drawing/2014/main" id="{00000000-0008-0000-0200-00004E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31</xdr:col>
          <xdr:colOff>55659</xdr:colOff>
          <xdr:row>20</xdr:row>
          <xdr:rowOff>151075</xdr:rowOff>
        </xdr:from>
        <xdr:to>
          <xdr:col>31</xdr:col>
          <xdr:colOff>477078</xdr:colOff>
          <xdr:row>22</xdr:row>
          <xdr:rowOff>31805</xdr:rowOff>
        </xdr:to>
        <xdr:sp macro="" textlink="">
          <xdr:nvSpPr>
            <xdr:cNvPr id="2639" name="Check Box 591" hidden="1">
              <a:extLst>
                <a:ext uri="{63B3BB69-23CF-44E3-9099-C40C66FF867C}">
                  <a14:compatExt spid="_x0000_s2639"/>
                </a:ext>
                <a:ext uri="{FF2B5EF4-FFF2-40B4-BE49-F238E27FC236}">
                  <a16:creationId xmlns:a16="http://schemas.microsoft.com/office/drawing/2014/main" id="{00000000-0008-0000-0200-00004F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31</xdr:col>
          <xdr:colOff>55659</xdr:colOff>
          <xdr:row>22</xdr:row>
          <xdr:rowOff>151075</xdr:rowOff>
        </xdr:from>
        <xdr:to>
          <xdr:col>31</xdr:col>
          <xdr:colOff>477078</xdr:colOff>
          <xdr:row>24</xdr:row>
          <xdr:rowOff>31805</xdr:rowOff>
        </xdr:to>
        <xdr:sp macro="" textlink="">
          <xdr:nvSpPr>
            <xdr:cNvPr id="2640" name="Check Box 592" hidden="1">
              <a:extLst>
                <a:ext uri="{63B3BB69-23CF-44E3-9099-C40C66FF867C}">
                  <a14:compatExt spid="_x0000_s2640"/>
                </a:ext>
                <a:ext uri="{FF2B5EF4-FFF2-40B4-BE49-F238E27FC236}">
                  <a16:creationId xmlns:a16="http://schemas.microsoft.com/office/drawing/2014/main" id="{00000000-0008-0000-0200-000050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31</xdr:col>
          <xdr:colOff>55659</xdr:colOff>
          <xdr:row>24</xdr:row>
          <xdr:rowOff>151075</xdr:rowOff>
        </xdr:from>
        <xdr:to>
          <xdr:col>31</xdr:col>
          <xdr:colOff>477078</xdr:colOff>
          <xdr:row>26</xdr:row>
          <xdr:rowOff>31805</xdr:rowOff>
        </xdr:to>
        <xdr:sp macro="" textlink="">
          <xdr:nvSpPr>
            <xdr:cNvPr id="2641" name="Check Box 593" hidden="1">
              <a:extLst>
                <a:ext uri="{63B3BB69-23CF-44E3-9099-C40C66FF867C}">
                  <a14:compatExt spid="_x0000_s2641"/>
                </a:ext>
                <a:ext uri="{FF2B5EF4-FFF2-40B4-BE49-F238E27FC236}">
                  <a16:creationId xmlns:a16="http://schemas.microsoft.com/office/drawing/2014/main" id="{00000000-0008-0000-0200-000051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31</xdr:col>
          <xdr:colOff>55659</xdr:colOff>
          <xdr:row>26</xdr:row>
          <xdr:rowOff>151075</xdr:rowOff>
        </xdr:from>
        <xdr:to>
          <xdr:col>31</xdr:col>
          <xdr:colOff>477078</xdr:colOff>
          <xdr:row>28</xdr:row>
          <xdr:rowOff>31805</xdr:rowOff>
        </xdr:to>
        <xdr:sp macro="" textlink="">
          <xdr:nvSpPr>
            <xdr:cNvPr id="2642" name="Check Box 594" hidden="1">
              <a:extLst>
                <a:ext uri="{63B3BB69-23CF-44E3-9099-C40C66FF867C}">
                  <a14:compatExt spid="_x0000_s2642"/>
                </a:ext>
                <a:ext uri="{FF2B5EF4-FFF2-40B4-BE49-F238E27FC236}">
                  <a16:creationId xmlns:a16="http://schemas.microsoft.com/office/drawing/2014/main" id="{00000000-0008-0000-0200-000052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31</xdr:col>
          <xdr:colOff>55659</xdr:colOff>
          <xdr:row>28</xdr:row>
          <xdr:rowOff>151075</xdr:rowOff>
        </xdr:from>
        <xdr:to>
          <xdr:col>31</xdr:col>
          <xdr:colOff>477078</xdr:colOff>
          <xdr:row>30</xdr:row>
          <xdr:rowOff>31805</xdr:rowOff>
        </xdr:to>
        <xdr:sp macro="" textlink="">
          <xdr:nvSpPr>
            <xdr:cNvPr id="2643" name="Check Box 595" hidden="1">
              <a:extLst>
                <a:ext uri="{63B3BB69-23CF-44E3-9099-C40C66FF867C}">
                  <a14:compatExt spid="_x0000_s2643"/>
                </a:ext>
                <a:ext uri="{FF2B5EF4-FFF2-40B4-BE49-F238E27FC236}">
                  <a16:creationId xmlns:a16="http://schemas.microsoft.com/office/drawing/2014/main" id="{00000000-0008-0000-0200-000053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31</xdr:col>
          <xdr:colOff>55659</xdr:colOff>
          <xdr:row>30</xdr:row>
          <xdr:rowOff>151075</xdr:rowOff>
        </xdr:from>
        <xdr:to>
          <xdr:col>31</xdr:col>
          <xdr:colOff>477078</xdr:colOff>
          <xdr:row>32</xdr:row>
          <xdr:rowOff>31805</xdr:rowOff>
        </xdr:to>
        <xdr:sp macro="" textlink="">
          <xdr:nvSpPr>
            <xdr:cNvPr id="2644" name="Check Box 596" hidden="1">
              <a:extLst>
                <a:ext uri="{63B3BB69-23CF-44E3-9099-C40C66FF867C}">
                  <a14:compatExt spid="_x0000_s2644"/>
                </a:ext>
                <a:ext uri="{FF2B5EF4-FFF2-40B4-BE49-F238E27FC236}">
                  <a16:creationId xmlns:a16="http://schemas.microsoft.com/office/drawing/2014/main" id="{00000000-0008-0000-0200-000054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31</xdr:col>
          <xdr:colOff>55659</xdr:colOff>
          <xdr:row>32</xdr:row>
          <xdr:rowOff>151075</xdr:rowOff>
        </xdr:from>
        <xdr:to>
          <xdr:col>31</xdr:col>
          <xdr:colOff>477078</xdr:colOff>
          <xdr:row>34</xdr:row>
          <xdr:rowOff>31805</xdr:rowOff>
        </xdr:to>
        <xdr:sp macro="" textlink="">
          <xdr:nvSpPr>
            <xdr:cNvPr id="2645" name="Check Box 597" hidden="1">
              <a:extLst>
                <a:ext uri="{63B3BB69-23CF-44E3-9099-C40C66FF867C}">
                  <a14:compatExt spid="_x0000_s2645"/>
                </a:ext>
                <a:ext uri="{FF2B5EF4-FFF2-40B4-BE49-F238E27FC236}">
                  <a16:creationId xmlns:a16="http://schemas.microsoft.com/office/drawing/2014/main" id="{00000000-0008-0000-0200-000055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31</xdr:col>
          <xdr:colOff>55659</xdr:colOff>
          <xdr:row>14</xdr:row>
          <xdr:rowOff>151075</xdr:rowOff>
        </xdr:from>
        <xdr:to>
          <xdr:col>31</xdr:col>
          <xdr:colOff>477078</xdr:colOff>
          <xdr:row>16</xdr:row>
          <xdr:rowOff>31805</xdr:rowOff>
        </xdr:to>
        <xdr:sp macro="" textlink="">
          <xdr:nvSpPr>
            <xdr:cNvPr id="2651" name="Check Box 603" hidden="1">
              <a:extLst>
                <a:ext uri="{63B3BB69-23CF-44E3-9099-C40C66FF867C}">
                  <a14:compatExt spid="_x0000_s2651"/>
                </a:ext>
                <a:ext uri="{FF2B5EF4-FFF2-40B4-BE49-F238E27FC236}">
                  <a16:creationId xmlns:a16="http://schemas.microsoft.com/office/drawing/2014/main" id="{00000000-0008-0000-0200-00005B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55659</xdr:colOff>
          <xdr:row>4</xdr:row>
          <xdr:rowOff>127221</xdr:rowOff>
        </xdr:from>
        <xdr:to>
          <xdr:col>27</xdr:col>
          <xdr:colOff>477078</xdr:colOff>
          <xdr:row>6</xdr:row>
          <xdr:rowOff>31805</xdr:rowOff>
        </xdr:to>
        <xdr:sp macro="" textlink="">
          <xdr:nvSpPr>
            <xdr:cNvPr id="2661" name="Check Box 613" hidden="1">
              <a:extLst>
                <a:ext uri="{63B3BB69-23CF-44E3-9099-C40C66FF867C}">
                  <a14:compatExt spid="_x0000_s2661"/>
                </a:ext>
                <a:ext uri="{FF2B5EF4-FFF2-40B4-BE49-F238E27FC236}">
                  <a16:creationId xmlns:a16="http://schemas.microsoft.com/office/drawing/2014/main" id="{00000000-0008-0000-0200-000065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28</xdr:col>
          <xdr:colOff>55659</xdr:colOff>
          <xdr:row>4</xdr:row>
          <xdr:rowOff>127221</xdr:rowOff>
        </xdr:from>
        <xdr:to>
          <xdr:col>28</xdr:col>
          <xdr:colOff>477078</xdr:colOff>
          <xdr:row>6</xdr:row>
          <xdr:rowOff>31805</xdr:rowOff>
        </xdr:to>
        <xdr:sp macro="" textlink="">
          <xdr:nvSpPr>
            <xdr:cNvPr id="2662" name="Check Box 614" hidden="1">
              <a:extLst>
                <a:ext uri="{63B3BB69-23CF-44E3-9099-C40C66FF867C}">
                  <a14:compatExt spid="_x0000_s2662"/>
                </a:ext>
                <a:ext uri="{FF2B5EF4-FFF2-40B4-BE49-F238E27FC236}">
                  <a16:creationId xmlns:a16="http://schemas.microsoft.com/office/drawing/2014/main" id="{00000000-0008-0000-0200-000066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55659</xdr:colOff>
          <xdr:row>4</xdr:row>
          <xdr:rowOff>127221</xdr:rowOff>
        </xdr:from>
        <xdr:to>
          <xdr:col>29</xdr:col>
          <xdr:colOff>477078</xdr:colOff>
          <xdr:row>6</xdr:row>
          <xdr:rowOff>31805</xdr:rowOff>
        </xdr:to>
        <xdr:sp macro="" textlink="">
          <xdr:nvSpPr>
            <xdr:cNvPr id="2664" name="Check Box 616" hidden="1">
              <a:extLst>
                <a:ext uri="{63B3BB69-23CF-44E3-9099-C40C66FF867C}">
                  <a14:compatExt spid="_x0000_s2664"/>
                </a:ext>
                <a:ext uri="{FF2B5EF4-FFF2-40B4-BE49-F238E27FC236}">
                  <a16:creationId xmlns:a16="http://schemas.microsoft.com/office/drawing/2014/main" id="{00000000-0008-0000-0200-000068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55659</xdr:colOff>
          <xdr:row>4</xdr:row>
          <xdr:rowOff>127221</xdr:rowOff>
        </xdr:from>
        <xdr:to>
          <xdr:col>30</xdr:col>
          <xdr:colOff>477078</xdr:colOff>
          <xdr:row>6</xdr:row>
          <xdr:rowOff>31805</xdr:rowOff>
        </xdr:to>
        <xdr:sp macro="" textlink="">
          <xdr:nvSpPr>
            <xdr:cNvPr id="2666" name="Check Box 618" hidden="1">
              <a:extLst>
                <a:ext uri="{63B3BB69-23CF-44E3-9099-C40C66FF867C}">
                  <a14:compatExt spid="_x0000_s2666"/>
                </a:ext>
                <a:ext uri="{FF2B5EF4-FFF2-40B4-BE49-F238E27FC236}">
                  <a16:creationId xmlns:a16="http://schemas.microsoft.com/office/drawing/2014/main" id="{00000000-0008-0000-0200-00006A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31</xdr:col>
          <xdr:colOff>55659</xdr:colOff>
          <xdr:row>4</xdr:row>
          <xdr:rowOff>127221</xdr:rowOff>
        </xdr:from>
        <xdr:to>
          <xdr:col>31</xdr:col>
          <xdr:colOff>477078</xdr:colOff>
          <xdr:row>6</xdr:row>
          <xdr:rowOff>31805</xdr:rowOff>
        </xdr:to>
        <xdr:sp macro="" textlink="">
          <xdr:nvSpPr>
            <xdr:cNvPr id="2669" name="Check Box 621" hidden="1">
              <a:extLst>
                <a:ext uri="{63B3BB69-23CF-44E3-9099-C40C66FF867C}">
                  <a14:compatExt spid="_x0000_s2669"/>
                </a:ext>
                <a:ext uri="{FF2B5EF4-FFF2-40B4-BE49-F238E27FC236}">
                  <a16:creationId xmlns:a16="http://schemas.microsoft.com/office/drawing/2014/main" id="{00000000-0008-0000-0200-00006D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twoCellAnchor>
    <xdr:from>
      <xdr:col>28</xdr:col>
      <xdr:colOff>427710</xdr:colOff>
      <xdr:row>39</xdr:row>
      <xdr:rowOff>113591</xdr:rowOff>
    </xdr:from>
    <xdr:to>
      <xdr:col>30</xdr:col>
      <xdr:colOff>56796</xdr:colOff>
      <xdr:row>45</xdr:row>
      <xdr:rowOff>23517</xdr:rowOff>
    </xdr:to>
    <xdr:sp macro="" textlink="Carac!B16">
      <xdr:nvSpPr>
        <xdr:cNvPr id="6" name="Rectangle : avec coins rognés en haut 5">
          <a:extLst>
            <a:ext uri="{FF2B5EF4-FFF2-40B4-BE49-F238E27FC236}">
              <a16:creationId xmlns:a16="http://schemas.microsoft.com/office/drawing/2014/main" id="{012CD17F-92E6-49AC-9BE2-8C3961D70409}"/>
            </a:ext>
          </a:extLst>
        </xdr:cNvPr>
        <xdr:cNvSpPr/>
      </xdr:nvSpPr>
      <xdr:spPr>
        <a:xfrm>
          <a:off x="20294611" y="7178892"/>
          <a:ext cx="1037604" cy="932238"/>
        </a:xfrm>
        <a:prstGeom prst="snip2SameRect">
          <a:avLst>
            <a:gd name="adj1" fmla="val 50000"/>
            <a:gd name="adj2" fmla="val 25886"/>
          </a:avLst>
        </a:prstGeom>
        <a:ln/>
      </xdr:spPr>
      <xdr:style>
        <a:lnRef idx="1">
          <a:schemeClr val="accent6"/>
        </a:lnRef>
        <a:fillRef idx="2">
          <a:schemeClr val="accent6"/>
        </a:fillRef>
        <a:effectRef idx="1">
          <a:schemeClr val="accent6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fld id="{C6EF0786-91C8-454F-ACA2-B786603EDBE3}" type="TxLink">
            <a:rPr lang="en-US" sz="2800" b="0" i="0" u="none" strike="noStrike">
              <a:solidFill>
                <a:srgbClr val="000000"/>
              </a:solidFill>
              <a:latin typeface="STHupo" panose="02010800040101010101" pitchFamily="2" charset="-122"/>
              <a:ea typeface="STHupo" panose="02010800040101010101" pitchFamily="2" charset="-122"/>
              <a:cs typeface="Times New Roman"/>
            </a:rPr>
            <a:pPr algn="ctr"/>
            <a:t>1</a:t>
          </a:fld>
          <a:endParaRPr lang="fr-FR" sz="2800">
            <a:solidFill>
              <a:sysClr val="windowText" lastClr="000000"/>
            </a:solidFill>
            <a:latin typeface="STHupo" panose="02010800040101010101" pitchFamily="2" charset="-122"/>
            <a:ea typeface="STHupo" panose="02010800040101010101" pitchFamily="2" charset="-122"/>
          </a:endParaRPr>
        </a:p>
      </xdr:txBody>
    </xdr:sp>
    <xdr:clientData/>
  </xdr:twoCellAnchor>
  <xdr:twoCellAnchor>
    <xdr:from>
      <xdr:col>25</xdr:col>
      <xdr:colOff>121889</xdr:colOff>
      <xdr:row>46</xdr:row>
      <xdr:rowOff>23518</xdr:rowOff>
    </xdr:from>
    <xdr:to>
      <xdr:col>27</xdr:col>
      <xdr:colOff>560407</xdr:colOff>
      <xdr:row>48</xdr:row>
      <xdr:rowOff>30144</xdr:rowOff>
    </xdr:to>
    <xdr:sp macro="" textlink="">
      <xdr:nvSpPr>
        <xdr:cNvPr id="8" name="Flèche : chevron 7">
          <a:extLst>
            <a:ext uri="{FF2B5EF4-FFF2-40B4-BE49-F238E27FC236}">
              <a16:creationId xmlns:a16="http://schemas.microsoft.com/office/drawing/2014/main" id="{30310699-E215-4BFE-AC00-2DF195DDCBDA}"/>
            </a:ext>
          </a:extLst>
        </xdr:cNvPr>
        <xdr:cNvSpPr/>
      </xdr:nvSpPr>
      <xdr:spPr>
        <a:xfrm>
          <a:off x="17844124" y="7791331"/>
          <a:ext cx="1845287" cy="343026"/>
        </a:xfrm>
        <a:prstGeom prst="chevron">
          <a:avLst/>
        </a:prstGeom>
        <a:gradFill>
          <a:gsLst>
            <a:gs pos="0">
              <a:srgbClr val="FFFF00"/>
            </a:gs>
            <a:gs pos="65898">
              <a:srgbClr val="FBE68F"/>
            </a:gs>
            <a:gs pos="41000">
              <a:srgbClr val="FBE68F"/>
            </a:gs>
            <a:gs pos="100000">
              <a:srgbClr val="FFFF00"/>
            </a:gs>
          </a:gsLst>
        </a:gradFill>
      </xdr:spPr>
      <xdr:style>
        <a:lnRef idx="1">
          <a:schemeClr val="accent6"/>
        </a:lnRef>
        <a:fillRef idx="2">
          <a:schemeClr val="accent6"/>
        </a:fillRef>
        <a:effectRef idx="1">
          <a:schemeClr val="accent6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lang="fr-FR" sz="2000">
              <a:latin typeface="STHupo" panose="02010800040101010101" pitchFamily="2" charset="-122"/>
              <a:ea typeface="STHupo" panose="02010800040101010101" pitchFamily="2" charset="-122"/>
            </a:rPr>
            <a:t>Initiative</a:t>
          </a:r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297786</xdr:colOff>
          <xdr:row>56</xdr:row>
          <xdr:rowOff>83951</xdr:rowOff>
        </xdr:from>
        <xdr:to>
          <xdr:col>7</xdr:col>
          <xdr:colOff>355082</xdr:colOff>
          <xdr:row>86</xdr:row>
          <xdr:rowOff>10285</xdr:rowOff>
        </xdr:to>
        <xdr:pic>
          <xdr:nvPicPr>
            <xdr:cNvPr id="9" name="Image 8">
              <a:extLst>
                <a:ext uri="{FF2B5EF4-FFF2-40B4-BE49-F238E27FC236}">
                  <a16:creationId xmlns:a16="http://schemas.microsoft.com/office/drawing/2014/main" id="{C14B4AFA-D51D-E667-C125-2B03672E700C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Arme_1" spid="_x0000_s14416"/>
                </a:ext>
              </a:extLst>
            </xdr:cNvPicPr>
          </xdr:nvPicPr>
          <xdr:blipFill>
            <a:blip xmlns:r="http://schemas.openxmlformats.org/officeDocument/2006/relationships" r:embed="rId9"/>
            <a:stretch>
              <a:fillRect/>
            </a:stretch>
          </xdr:blipFill>
          <xdr:spPr>
            <a:xfrm>
              <a:off x="1848290" y="9923690"/>
              <a:ext cx="3535992" cy="5004645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394467</xdr:colOff>
          <xdr:row>56</xdr:row>
          <xdr:rowOff>90484</xdr:rowOff>
        </xdr:from>
        <xdr:to>
          <xdr:col>13</xdr:col>
          <xdr:colOff>451763</xdr:colOff>
          <xdr:row>86</xdr:row>
          <xdr:rowOff>16818</xdr:rowOff>
        </xdr:to>
        <xdr:pic>
          <xdr:nvPicPr>
            <xdr:cNvPr id="11" name="Image 10">
              <a:extLst>
                <a:ext uri="{FF2B5EF4-FFF2-40B4-BE49-F238E27FC236}">
                  <a16:creationId xmlns:a16="http://schemas.microsoft.com/office/drawing/2014/main" id="{AB2BB90B-63B4-4AB6-AFCF-923EEECA0A57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Arme_2" spid="_x0000_s14417"/>
                </a:ext>
              </a:extLst>
            </xdr:cNvPicPr>
          </xdr:nvPicPr>
          <xdr:blipFill>
            <a:blip xmlns:r="http://schemas.openxmlformats.org/officeDocument/2006/relationships" r:embed="rId10"/>
            <a:stretch>
              <a:fillRect/>
            </a:stretch>
          </xdr:blipFill>
          <xdr:spPr>
            <a:xfrm>
              <a:off x="6119407" y="9731442"/>
              <a:ext cx="3535991" cy="4716994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338834</xdr:colOff>
          <xdr:row>56</xdr:row>
          <xdr:rowOff>82765</xdr:rowOff>
        </xdr:from>
        <xdr:to>
          <xdr:col>19</xdr:col>
          <xdr:colOff>396130</xdr:colOff>
          <xdr:row>86</xdr:row>
          <xdr:rowOff>9099</xdr:rowOff>
        </xdr:to>
        <xdr:pic>
          <xdr:nvPicPr>
            <xdr:cNvPr id="14" name="Image 13">
              <a:extLst>
                <a:ext uri="{FF2B5EF4-FFF2-40B4-BE49-F238E27FC236}">
                  <a16:creationId xmlns:a16="http://schemas.microsoft.com/office/drawing/2014/main" id="{6E425AD2-1403-48B3-A274-A1460B1CF171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Arme_3" spid="_x0000_s14418"/>
                </a:ext>
              </a:extLst>
            </xdr:cNvPicPr>
          </xdr:nvPicPr>
          <xdr:blipFill>
            <a:blip xmlns:r="http://schemas.openxmlformats.org/officeDocument/2006/relationships" r:embed="rId11"/>
            <a:stretch>
              <a:fillRect/>
            </a:stretch>
          </xdr:blipFill>
          <xdr:spPr>
            <a:xfrm>
              <a:off x="10238208" y="9922504"/>
              <a:ext cx="3535992" cy="5004645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20</xdr:col>
          <xdr:colOff>352129</xdr:colOff>
          <xdr:row>56</xdr:row>
          <xdr:rowOff>102230</xdr:rowOff>
        </xdr:from>
        <xdr:to>
          <xdr:col>25</xdr:col>
          <xdr:colOff>409424</xdr:colOff>
          <xdr:row>86</xdr:row>
          <xdr:rowOff>28564</xdr:rowOff>
        </xdr:to>
        <xdr:pic>
          <xdr:nvPicPr>
            <xdr:cNvPr id="2246" name="Image 2245">
              <a:extLst>
                <a:ext uri="{FF2B5EF4-FFF2-40B4-BE49-F238E27FC236}">
                  <a16:creationId xmlns:a16="http://schemas.microsoft.com/office/drawing/2014/main" id="{573CBB20-068F-4DA4-B466-A858B981FB60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Arme_4" spid="_x0000_s14419"/>
                </a:ext>
              </a:extLst>
            </xdr:cNvPicPr>
          </xdr:nvPicPr>
          <xdr:blipFill>
            <a:blip xmlns:r="http://schemas.openxmlformats.org/officeDocument/2006/relationships" r:embed="rId11"/>
            <a:stretch>
              <a:fillRect/>
            </a:stretch>
          </xdr:blipFill>
          <xdr:spPr>
            <a:xfrm>
              <a:off x="14584963" y="10064079"/>
              <a:ext cx="3578588" cy="5047241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26</xdr:col>
          <xdr:colOff>352128</xdr:colOff>
          <xdr:row>56</xdr:row>
          <xdr:rowOff>90872</xdr:rowOff>
        </xdr:from>
        <xdr:to>
          <xdr:col>31</xdr:col>
          <xdr:colOff>409425</xdr:colOff>
          <xdr:row>86</xdr:row>
          <xdr:rowOff>17206</xdr:rowOff>
        </xdr:to>
        <xdr:pic>
          <xdr:nvPicPr>
            <xdr:cNvPr id="2247" name="Image 2246">
              <a:extLst>
                <a:ext uri="{FF2B5EF4-FFF2-40B4-BE49-F238E27FC236}">
                  <a16:creationId xmlns:a16="http://schemas.microsoft.com/office/drawing/2014/main" id="{779D43CA-F5BB-4D41-B976-51487AFC5939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Arme_5" spid="_x0000_s14420"/>
                </a:ext>
              </a:extLst>
            </xdr:cNvPicPr>
          </xdr:nvPicPr>
          <xdr:blipFill>
            <a:blip xmlns:r="http://schemas.openxmlformats.org/officeDocument/2006/relationships" r:embed="rId11"/>
            <a:stretch>
              <a:fillRect/>
            </a:stretch>
          </xdr:blipFill>
          <xdr:spPr>
            <a:xfrm>
              <a:off x="18810514" y="10052721"/>
              <a:ext cx="3578588" cy="5047241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37</xdr:col>
          <xdr:colOff>419251</xdr:colOff>
          <xdr:row>59</xdr:row>
          <xdr:rowOff>72284</xdr:rowOff>
        </xdr:from>
        <xdr:to>
          <xdr:col>42</xdr:col>
          <xdr:colOff>487921</xdr:colOff>
          <xdr:row>88</xdr:row>
          <xdr:rowOff>50600</xdr:rowOff>
        </xdr:to>
        <xdr:pic>
          <xdr:nvPicPr>
            <xdr:cNvPr id="2265" name="Image 2264">
              <a:extLst>
                <a:ext uri="{FF2B5EF4-FFF2-40B4-BE49-F238E27FC236}">
                  <a16:creationId xmlns:a16="http://schemas.microsoft.com/office/drawing/2014/main" id="{300A672E-B7FF-64B8-4E98-61CA139DCFA9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Module_1" spid="_x0000_s14421"/>
                </a:ext>
              </a:extLst>
            </xdr:cNvPicPr>
          </xdr:nvPicPr>
          <xdr:blipFill>
            <a:blip xmlns:r="http://schemas.openxmlformats.org/officeDocument/2006/relationships" r:embed="rId12"/>
            <a:stretch>
              <a:fillRect/>
            </a:stretch>
          </xdr:blipFill>
          <xdr:spPr>
            <a:xfrm>
              <a:off x="26253762" y="10813773"/>
              <a:ext cx="3538330" cy="5009323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43</xdr:col>
          <xdr:colOff>325883</xdr:colOff>
          <xdr:row>59</xdr:row>
          <xdr:rowOff>65658</xdr:rowOff>
        </xdr:from>
        <xdr:to>
          <xdr:col>48</xdr:col>
          <xdr:colOff>394553</xdr:colOff>
          <xdr:row>88</xdr:row>
          <xdr:rowOff>43974</xdr:rowOff>
        </xdr:to>
        <xdr:pic>
          <xdr:nvPicPr>
            <xdr:cNvPr id="2266" name="Image 2265">
              <a:extLst>
                <a:ext uri="{FF2B5EF4-FFF2-40B4-BE49-F238E27FC236}">
                  <a16:creationId xmlns:a16="http://schemas.microsoft.com/office/drawing/2014/main" id="{81D4708A-F42D-4F31-A6C8-1A0910F6DDBE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Module_2" spid="_x0000_s14422"/>
                </a:ext>
              </a:extLst>
            </xdr:cNvPicPr>
          </xdr:nvPicPr>
          <xdr:blipFill>
            <a:blip xmlns:r="http://schemas.openxmlformats.org/officeDocument/2006/relationships" r:embed="rId12"/>
            <a:stretch>
              <a:fillRect/>
            </a:stretch>
          </xdr:blipFill>
          <xdr:spPr>
            <a:xfrm>
              <a:off x="30323987" y="10807147"/>
              <a:ext cx="3538330" cy="5009323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49</xdr:col>
          <xdr:colOff>404794</xdr:colOff>
          <xdr:row>59</xdr:row>
          <xdr:rowOff>72285</xdr:rowOff>
        </xdr:from>
        <xdr:to>
          <xdr:col>54</xdr:col>
          <xdr:colOff>473464</xdr:colOff>
          <xdr:row>88</xdr:row>
          <xdr:rowOff>50601</xdr:rowOff>
        </xdr:to>
        <xdr:pic>
          <xdr:nvPicPr>
            <xdr:cNvPr id="2244" name="Image 2243">
              <a:extLst>
                <a:ext uri="{FF2B5EF4-FFF2-40B4-BE49-F238E27FC236}">
                  <a16:creationId xmlns:a16="http://schemas.microsoft.com/office/drawing/2014/main" id="{39161A47-A1C2-485D-8BBF-092B9D0CD546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Module_3" spid="_x0000_s14423"/>
                </a:ext>
              </a:extLst>
            </xdr:cNvPicPr>
          </xdr:nvPicPr>
          <xdr:blipFill>
            <a:blip xmlns:r="http://schemas.openxmlformats.org/officeDocument/2006/relationships" r:embed="rId12"/>
            <a:stretch>
              <a:fillRect/>
            </a:stretch>
          </xdr:blipFill>
          <xdr:spPr>
            <a:xfrm>
              <a:off x="34566489" y="10813774"/>
              <a:ext cx="3538330" cy="5009323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55</xdr:col>
          <xdr:colOff>346967</xdr:colOff>
          <xdr:row>59</xdr:row>
          <xdr:rowOff>72286</xdr:rowOff>
        </xdr:from>
        <xdr:to>
          <xdr:col>60</xdr:col>
          <xdr:colOff>415637</xdr:colOff>
          <xdr:row>88</xdr:row>
          <xdr:rowOff>50602</xdr:rowOff>
        </xdr:to>
        <xdr:pic>
          <xdr:nvPicPr>
            <xdr:cNvPr id="2245" name="Image 2244">
              <a:extLst>
                <a:ext uri="{FF2B5EF4-FFF2-40B4-BE49-F238E27FC236}">
                  <a16:creationId xmlns:a16="http://schemas.microsoft.com/office/drawing/2014/main" id="{4CE9E7EC-F6FB-4F61-A39D-DE728266CAB0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Module_4" spid="_x0000_s14424"/>
                </a:ext>
              </a:extLst>
            </xdr:cNvPicPr>
          </xdr:nvPicPr>
          <xdr:blipFill>
            <a:blip xmlns:r="http://schemas.openxmlformats.org/officeDocument/2006/relationships" r:embed="rId12"/>
            <a:stretch>
              <a:fillRect/>
            </a:stretch>
          </xdr:blipFill>
          <xdr:spPr>
            <a:xfrm>
              <a:off x="38672254" y="10813775"/>
              <a:ext cx="3538330" cy="5009323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61</xdr:col>
          <xdr:colOff>375881</xdr:colOff>
          <xdr:row>59</xdr:row>
          <xdr:rowOff>101199</xdr:rowOff>
        </xdr:from>
        <xdr:to>
          <xdr:col>66</xdr:col>
          <xdr:colOff>444549</xdr:colOff>
          <xdr:row>88</xdr:row>
          <xdr:rowOff>79515</xdr:rowOff>
        </xdr:to>
        <xdr:pic>
          <xdr:nvPicPr>
            <xdr:cNvPr id="2248" name="Image 2247">
              <a:extLst>
                <a:ext uri="{FF2B5EF4-FFF2-40B4-BE49-F238E27FC236}">
                  <a16:creationId xmlns:a16="http://schemas.microsoft.com/office/drawing/2014/main" id="{815A1EFD-0D3C-4946-BAE9-638F4654B2C9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Module_5" spid="_x0000_s14425"/>
                </a:ext>
              </a:extLst>
            </xdr:cNvPicPr>
          </xdr:nvPicPr>
          <xdr:blipFill>
            <a:blip xmlns:r="http://schemas.openxmlformats.org/officeDocument/2006/relationships" r:embed="rId12"/>
            <a:stretch>
              <a:fillRect/>
            </a:stretch>
          </xdr:blipFill>
          <xdr:spPr>
            <a:xfrm>
              <a:off x="42864759" y="10842688"/>
              <a:ext cx="3538330" cy="5009323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37</xdr:col>
          <xdr:colOff>332511</xdr:colOff>
          <xdr:row>96</xdr:row>
          <xdr:rowOff>144570</xdr:rowOff>
        </xdr:from>
        <xdr:to>
          <xdr:col>42</xdr:col>
          <xdr:colOff>401181</xdr:colOff>
          <xdr:row>121</xdr:row>
          <xdr:rowOff>93971</xdr:rowOff>
        </xdr:to>
        <xdr:pic>
          <xdr:nvPicPr>
            <xdr:cNvPr id="2249" name="Image 2248">
              <a:extLst>
                <a:ext uri="{FF2B5EF4-FFF2-40B4-BE49-F238E27FC236}">
                  <a16:creationId xmlns:a16="http://schemas.microsoft.com/office/drawing/2014/main" id="{CBCBC43F-3151-40BB-B0D2-8E78338CA051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Module_6" spid="_x0000_s14426"/>
                </a:ext>
              </a:extLst>
            </xdr:cNvPicPr>
          </xdr:nvPicPr>
          <xdr:blipFill>
            <a:blip xmlns:r="http://schemas.openxmlformats.org/officeDocument/2006/relationships" r:embed="rId12"/>
            <a:stretch>
              <a:fillRect/>
            </a:stretch>
          </xdr:blipFill>
          <xdr:spPr>
            <a:xfrm>
              <a:off x="26167022" y="17304930"/>
              <a:ext cx="3538330" cy="5009323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43</xdr:col>
          <xdr:colOff>332511</xdr:colOff>
          <xdr:row>96</xdr:row>
          <xdr:rowOff>144570</xdr:rowOff>
        </xdr:from>
        <xdr:to>
          <xdr:col>48</xdr:col>
          <xdr:colOff>401181</xdr:colOff>
          <xdr:row>121</xdr:row>
          <xdr:rowOff>93971</xdr:rowOff>
        </xdr:to>
        <xdr:pic>
          <xdr:nvPicPr>
            <xdr:cNvPr id="2250" name="Image 2249">
              <a:extLst>
                <a:ext uri="{FF2B5EF4-FFF2-40B4-BE49-F238E27FC236}">
                  <a16:creationId xmlns:a16="http://schemas.microsoft.com/office/drawing/2014/main" id="{C45944D9-7000-4943-B654-ECB5F32B02E4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Module_7" spid="_x0000_s14427"/>
                </a:ext>
              </a:extLst>
            </xdr:cNvPicPr>
          </xdr:nvPicPr>
          <xdr:blipFill>
            <a:blip xmlns:r="http://schemas.openxmlformats.org/officeDocument/2006/relationships" r:embed="rId12"/>
            <a:stretch>
              <a:fillRect/>
            </a:stretch>
          </xdr:blipFill>
          <xdr:spPr>
            <a:xfrm>
              <a:off x="30330615" y="17304930"/>
              <a:ext cx="3538330" cy="5009323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49</xdr:col>
          <xdr:colOff>332511</xdr:colOff>
          <xdr:row>96</xdr:row>
          <xdr:rowOff>144570</xdr:rowOff>
        </xdr:from>
        <xdr:to>
          <xdr:col>54</xdr:col>
          <xdr:colOff>401181</xdr:colOff>
          <xdr:row>121</xdr:row>
          <xdr:rowOff>93971</xdr:rowOff>
        </xdr:to>
        <xdr:pic>
          <xdr:nvPicPr>
            <xdr:cNvPr id="2251" name="Image 2250">
              <a:extLst>
                <a:ext uri="{FF2B5EF4-FFF2-40B4-BE49-F238E27FC236}">
                  <a16:creationId xmlns:a16="http://schemas.microsoft.com/office/drawing/2014/main" id="{C0DA4B73-D4F4-44DF-BE37-5D633D123F03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Module_8" spid="_x0000_s14428"/>
                </a:ext>
              </a:extLst>
            </xdr:cNvPicPr>
          </xdr:nvPicPr>
          <xdr:blipFill>
            <a:blip xmlns:r="http://schemas.openxmlformats.org/officeDocument/2006/relationships" r:embed="rId12"/>
            <a:stretch>
              <a:fillRect/>
            </a:stretch>
          </xdr:blipFill>
          <xdr:spPr>
            <a:xfrm>
              <a:off x="34494206" y="17304930"/>
              <a:ext cx="3538330" cy="5009323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55</xdr:col>
          <xdr:colOff>332511</xdr:colOff>
          <xdr:row>96</xdr:row>
          <xdr:rowOff>144570</xdr:rowOff>
        </xdr:from>
        <xdr:to>
          <xdr:col>60</xdr:col>
          <xdr:colOff>401181</xdr:colOff>
          <xdr:row>121</xdr:row>
          <xdr:rowOff>93971</xdr:rowOff>
        </xdr:to>
        <xdr:pic>
          <xdr:nvPicPr>
            <xdr:cNvPr id="2252" name="Image 2251">
              <a:extLst>
                <a:ext uri="{FF2B5EF4-FFF2-40B4-BE49-F238E27FC236}">
                  <a16:creationId xmlns:a16="http://schemas.microsoft.com/office/drawing/2014/main" id="{50157E71-8986-4827-919E-A88E34ED3F86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Module_9" spid="_x0000_s14429"/>
                </a:ext>
              </a:extLst>
            </xdr:cNvPicPr>
          </xdr:nvPicPr>
          <xdr:blipFill>
            <a:blip xmlns:r="http://schemas.openxmlformats.org/officeDocument/2006/relationships" r:embed="rId12"/>
            <a:stretch>
              <a:fillRect/>
            </a:stretch>
          </xdr:blipFill>
          <xdr:spPr>
            <a:xfrm>
              <a:off x="38657798" y="17304930"/>
              <a:ext cx="3538330" cy="5009323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61</xdr:col>
          <xdr:colOff>332511</xdr:colOff>
          <xdr:row>96</xdr:row>
          <xdr:rowOff>144570</xdr:rowOff>
        </xdr:from>
        <xdr:to>
          <xdr:col>66</xdr:col>
          <xdr:colOff>401179</xdr:colOff>
          <xdr:row>121</xdr:row>
          <xdr:rowOff>93971</xdr:rowOff>
        </xdr:to>
        <xdr:pic>
          <xdr:nvPicPr>
            <xdr:cNvPr id="2253" name="Image 2252">
              <a:extLst>
                <a:ext uri="{FF2B5EF4-FFF2-40B4-BE49-F238E27FC236}">
                  <a16:creationId xmlns:a16="http://schemas.microsoft.com/office/drawing/2014/main" id="{0E269616-2362-4015-85C7-E9295A2DE964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Module_10" spid="_x0000_s14430"/>
                </a:ext>
              </a:extLst>
            </xdr:cNvPicPr>
          </xdr:nvPicPr>
          <xdr:blipFill>
            <a:blip xmlns:r="http://schemas.openxmlformats.org/officeDocument/2006/relationships" r:embed="rId12"/>
            <a:stretch>
              <a:fillRect/>
            </a:stretch>
          </xdr:blipFill>
          <xdr:spPr>
            <a:xfrm>
              <a:off x="42821389" y="17304930"/>
              <a:ext cx="3538330" cy="5009323"/>
            </a:xfrm>
            <a:prstGeom prst="rect">
              <a:avLst/>
            </a:prstGeom>
          </xdr:spPr>
        </xdr:pic>
        <xdr:clientData/>
      </xdr:twoCellAnchor>
    </mc:Choice>
    <mc:Fallback/>
  </mc:AlternateContent>
  <xdr:twoCellAnchor>
    <xdr:from>
      <xdr:col>25</xdr:col>
      <xdr:colOff>352128</xdr:colOff>
      <xdr:row>40</xdr:row>
      <xdr:rowOff>0</xdr:rowOff>
    </xdr:from>
    <xdr:to>
      <xdr:col>27</xdr:col>
      <xdr:colOff>261257</xdr:colOff>
      <xdr:row>45</xdr:row>
      <xdr:rowOff>79512</xdr:rowOff>
    </xdr:to>
    <xdr:sp macro="" textlink="Carac!$B$13">
      <xdr:nvSpPr>
        <xdr:cNvPr id="5" name="Légende : double flèche horizontale 4">
          <a:extLst>
            <a:ext uri="{FF2B5EF4-FFF2-40B4-BE49-F238E27FC236}">
              <a16:creationId xmlns:a16="http://schemas.microsoft.com/office/drawing/2014/main" id="{DB7649D5-1887-5F47-C517-F7BA2BD8B609}"/>
            </a:ext>
          </a:extLst>
        </xdr:cNvPr>
        <xdr:cNvSpPr/>
      </xdr:nvSpPr>
      <xdr:spPr>
        <a:xfrm>
          <a:off x="18106255" y="7235687"/>
          <a:ext cx="1317645" cy="931438"/>
        </a:xfrm>
        <a:prstGeom prst="leftRightArrowCallout">
          <a:avLst>
            <a:gd name="adj1" fmla="val 25000"/>
            <a:gd name="adj2" fmla="val 49390"/>
            <a:gd name="adj3" fmla="val 37329"/>
            <a:gd name="adj4" fmla="val 48123"/>
          </a:avLst>
        </a:prstGeom>
        <a:gradFill>
          <a:gsLst>
            <a:gs pos="100000">
              <a:schemeClr val="accent6">
                <a:lumMod val="75000"/>
              </a:schemeClr>
            </a:gs>
            <a:gs pos="51000">
              <a:srgbClr val="FFFF00">
                <a:shade val="67500"/>
                <a:satMod val="115000"/>
              </a:srgbClr>
            </a:gs>
            <a:gs pos="0">
              <a:srgbClr val="FFFF00">
                <a:shade val="100000"/>
                <a:satMod val="115000"/>
              </a:srgbClr>
            </a:gs>
          </a:gsLst>
          <a:path path="circle">
            <a:fillToRect l="50000" t="50000" r="50000" b="50000"/>
          </a:path>
        </a:gradFill>
        <a:ln>
          <a:solidFill>
            <a:schemeClr val="bg2">
              <a:lumMod val="50000"/>
            </a:schemeClr>
          </a:solidFill>
        </a:ln>
        <a:scene3d>
          <a:camera prst="orthographicFront"/>
          <a:lightRig rig="threePt" dir="t"/>
        </a:scene3d>
        <a:sp3d>
          <a:bevelT prst="convex"/>
        </a:sp3d>
      </xdr:spPr>
      <xdr:style>
        <a:lnRef idx="1">
          <a:schemeClr val="accent6"/>
        </a:lnRef>
        <a:fillRef idx="2">
          <a:schemeClr val="accent6"/>
        </a:fillRef>
        <a:effectRef idx="1">
          <a:schemeClr val="accent6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fld id="{3439EDD3-1D4B-4E2C-B9EC-87101721DD0B}" type="TxLink">
            <a:rPr lang="en-US" sz="2800" b="1" i="0" u="none" strike="noStrike" cap="none" spc="0">
              <a:ln w="10160">
                <a:solidFill>
                  <a:schemeClr val="accent5"/>
                </a:solidFill>
                <a:prstDash val="solid"/>
              </a:ln>
              <a:solidFill>
                <a:sysClr val="windowText" lastClr="000000"/>
              </a:solidFill>
              <a:effectLst>
                <a:outerShdw blurRad="38100" dist="22860" dir="5400000" algn="tl" rotWithShape="0">
                  <a:srgbClr val="000000">
                    <a:alpha val="30000"/>
                  </a:srgbClr>
                </a:outerShdw>
              </a:effectLst>
              <a:latin typeface="STHupo" panose="02010800040101010101" pitchFamily="2" charset="-122"/>
              <a:ea typeface="STHupo" panose="02010800040101010101" pitchFamily="2" charset="-122"/>
              <a:cs typeface="Times New Roman"/>
            </a:rPr>
            <a:pPr algn="ctr"/>
            <a:t>1</a:t>
          </a:fld>
          <a:endParaRPr lang="fr-FR" sz="2800" b="1" cap="none" spc="0">
            <a:ln w="10160">
              <a:solidFill>
                <a:schemeClr val="accent5"/>
              </a:solidFill>
              <a:prstDash val="solid"/>
            </a:ln>
            <a:solidFill>
              <a:sysClr val="windowText" lastClr="000000"/>
            </a:solidFill>
            <a:effectLst>
              <a:outerShdw blurRad="38100" dist="22860" dir="5400000" algn="tl" rotWithShape="0">
                <a:srgbClr val="000000">
                  <a:alpha val="30000"/>
                </a:srgbClr>
              </a:outerShdw>
            </a:effectLst>
            <a:latin typeface="STHupo" panose="02010800040101010101" pitchFamily="2" charset="-122"/>
            <a:ea typeface="STHupo" panose="02010800040101010101" pitchFamily="2" charset="-122"/>
          </a:endParaRPr>
        </a:p>
      </xdr:txBody>
    </xdr:sp>
    <xdr:clientData/>
  </xdr:twoCellAnchor>
  <xdr:twoCellAnchor>
    <xdr:from>
      <xdr:col>28</xdr:col>
      <xdr:colOff>0</xdr:colOff>
      <xdr:row>46</xdr:row>
      <xdr:rowOff>0</xdr:rowOff>
    </xdr:from>
    <xdr:to>
      <xdr:col>30</xdr:col>
      <xdr:colOff>439391</xdr:colOff>
      <xdr:row>48</xdr:row>
      <xdr:rowOff>6626</xdr:rowOff>
    </xdr:to>
    <xdr:sp macro="" textlink="">
      <xdr:nvSpPr>
        <xdr:cNvPr id="16" name="Flèche : chevron 15">
          <a:extLst>
            <a:ext uri="{FF2B5EF4-FFF2-40B4-BE49-F238E27FC236}">
              <a16:creationId xmlns:a16="http://schemas.microsoft.com/office/drawing/2014/main" id="{C5700CB7-C23E-4130-9FA0-BB1C9BC73637}"/>
            </a:ext>
          </a:extLst>
        </xdr:cNvPr>
        <xdr:cNvSpPr/>
      </xdr:nvSpPr>
      <xdr:spPr>
        <a:xfrm>
          <a:off x="19866901" y="8257997"/>
          <a:ext cx="1847909" cy="347396"/>
        </a:xfrm>
        <a:prstGeom prst="chevron">
          <a:avLst/>
        </a:prstGeom>
      </xdr:spPr>
      <xdr:style>
        <a:lnRef idx="1">
          <a:schemeClr val="accent6"/>
        </a:lnRef>
        <a:fillRef idx="2">
          <a:schemeClr val="accent6"/>
        </a:fillRef>
        <a:effectRef idx="1">
          <a:schemeClr val="accent6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lang="fr-FR" sz="2000">
              <a:latin typeface="STHupo" panose="02010800040101010101" pitchFamily="2" charset="-122"/>
              <a:ea typeface="STHupo" panose="02010800040101010101" pitchFamily="2" charset="-122"/>
            </a:rPr>
            <a:t>Pt</a:t>
          </a:r>
          <a:r>
            <a:rPr lang="fr-FR" sz="2000" baseline="0">
              <a:latin typeface="STHupo" panose="02010800040101010101" pitchFamily="2" charset="-122"/>
              <a:ea typeface="STHupo" panose="02010800040101010101" pitchFamily="2" charset="-122"/>
            </a:rPr>
            <a:t> contact</a:t>
          </a:r>
          <a:endParaRPr lang="fr-FR" sz="2000">
            <a:latin typeface="STHupo" panose="02010800040101010101" pitchFamily="2" charset="-122"/>
            <a:ea typeface="STHupo" panose="02010800040101010101" pitchFamily="2" charset="-122"/>
          </a:endParaRPr>
        </a:p>
      </xdr:txBody>
    </xdr:sp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28" Type="http://schemas.openxmlformats.org/officeDocument/2006/relationships/image" Target="../media/image128.png"/><Relationship Id="rId5" Type="http://schemas.openxmlformats.org/officeDocument/2006/relationships/image" Target="../media/image5.pn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18" Type="http://schemas.openxmlformats.org/officeDocument/2006/relationships/image" Target="../media/image118.png"/><Relationship Id="rId134" Type="http://schemas.openxmlformats.org/officeDocument/2006/relationships/image" Target="../media/image134.png"/><Relationship Id="rId139" Type="http://schemas.openxmlformats.org/officeDocument/2006/relationships/image" Target="../media/image139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08" Type="http://schemas.openxmlformats.org/officeDocument/2006/relationships/image" Target="../media/image108.png"/><Relationship Id="rId124" Type="http://schemas.openxmlformats.org/officeDocument/2006/relationships/image" Target="../media/image124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35" Type="http://schemas.openxmlformats.org/officeDocument/2006/relationships/image" Target="../media/image135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141" Type="http://schemas.openxmlformats.org/officeDocument/2006/relationships/image" Target="../media/image141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png"/><Relationship Id="rId136" Type="http://schemas.openxmlformats.org/officeDocument/2006/relationships/image" Target="../media/image136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3" Type="http://schemas.openxmlformats.org/officeDocument/2006/relationships/image" Target="../media/image3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26" Type="http://schemas.openxmlformats.org/officeDocument/2006/relationships/image" Target="../media/image26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6" Type="http://schemas.openxmlformats.org/officeDocument/2006/relationships/image" Target="../media/image16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41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  <rv s="0">
    <v>47</v>
    <v>5</v>
  </rv>
  <rv s="0">
    <v>48</v>
    <v>5</v>
  </rv>
  <rv s="0">
    <v>49</v>
    <v>5</v>
  </rv>
  <rv s="0">
    <v>50</v>
    <v>5</v>
  </rv>
  <rv s="0">
    <v>51</v>
    <v>5</v>
  </rv>
  <rv s="0">
    <v>52</v>
    <v>5</v>
  </rv>
  <rv s="0">
    <v>53</v>
    <v>5</v>
  </rv>
  <rv s="0">
    <v>54</v>
    <v>5</v>
  </rv>
  <rv s="0">
    <v>55</v>
    <v>5</v>
  </rv>
  <rv s="0">
    <v>56</v>
    <v>5</v>
  </rv>
  <rv s="0">
    <v>57</v>
    <v>5</v>
  </rv>
  <rv s="0">
    <v>58</v>
    <v>5</v>
  </rv>
  <rv s="0">
    <v>59</v>
    <v>5</v>
  </rv>
  <rv s="0">
    <v>60</v>
    <v>5</v>
  </rv>
  <rv s="0">
    <v>61</v>
    <v>5</v>
  </rv>
  <rv s="0">
    <v>62</v>
    <v>5</v>
  </rv>
  <rv s="0">
    <v>63</v>
    <v>5</v>
  </rv>
  <rv s="0">
    <v>64</v>
    <v>5</v>
  </rv>
  <rv s="0">
    <v>65</v>
    <v>5</v>
  </rv>
  <rv s="0">
    <v>66</v>
    <v>5</v>
  </rv>
  <rv s="0">
    <v>67</v>
    <v>5</v>
  </rv>
  <rv s="0">
    <v>68</v>
    <v>5</v>
  </rv>
  <rv s="0">
    <v>69</v>
    <v>5</v>
  </rv>
  <rv s="0">
    <v>70</v>
    <v>5</v>
  </rv>
  <rv s="0">
    <v>71</v>
    <v>5</v>
  </rv>
  <rv s="0">
    <v>72</v>
    <v>5</v>
  </rv>
  <rv s="0">
    <v>73</v>
    <v>5</v>
  </rv>
  <rv s="0">
    <v>74</v>
    <v>5</v>
  </rv>
  <rv s="0">
    <v>75</v>
    <v>5</v>
  </rv>
  <rv s="0">
    <v>76</v>
    <v>5</v>
  </rv>
  <rv s="0">
    <v>77</v>
    <v>5</v>
  </rv>
  <rv s="0">
    <v>78</v>
    <v>5</v>
  </rv>
  <rv s="0">
    <v>79</v>
    <v>5</v>
  </rv>
  <rv s="0">
    <v>80</v>
    <v>5</v>
  </rv>
  <rv s="0">
    <v>81</v>
    <v>5</v>
  </rv>
  <rv s="0">
    <v>82</v>
    <v>5</v>
  </rv>
  <rv s="0">
    <v>83</v>
    <v>5</v>
  </rv>
  <rv s="0">
    <v>84</v>
    <v>5</v>
  </rv>
  <rv s="0">
    <v>85</v>
    <v>5</v>
  </rv>
  <rv s="0">
    <v>86</v>
    <v>5</v>
  </rv>
  <rv s="0">
    <v>87</v>
    <v>5</v>
  </rv>
  <rv s="0">
    <v>88</v>
    <v>5</v>
  </rv>
  <rv s="0">
    <v>89</v>
    <v>5</v>
  </rv>
  <rv s="0">
    <v>90</v>
    <v>5</v>
  </rv>
  <rv s="0">
    <v>91</v>
    <v>5</v>
  </rv>
  <rv s="0">
    <v>92</v>
    <v>5</v>
  </rv>
  <rv s="0">
    <v>93</v>
    <v>5</v>
  </rv>
  <rv s="0">
    <v>94</v>
    <v>5</v>
  </rv>
  <rv s="0">
    <v>95</v>
    <v>5</v>
  </rv>
  <rv s="0">
    <v>96</v>
    <v>5</v>
  </rv>
  <rv s="0">
    <v>97</v>
    <v>5</v>
  </rv>
  <rv s="0">
    <v>98</v>
    <v>5</v>
  </rv>
  <rv s="0">
    <v>99</v>
    <v>5</v>
  </rv>
  <rv s="0">
    <v>100</v>
    <v>5</v>
  </rv>
  <rv s="0">
    <v>101</v>
    <v>5</v>
  </rv>
  <rv s="0">
    <v>102</v>
    <v>5</v>
  </rv>
  <rv s="0">
    <v>103</v>
    <v>5</v>
  </rv>
  <rv s="0">
    <v>104</v>
    <v>5</v>
  </rv>
  <rv s="0">
    <v>105</v>
    <v>5</v>
  </rv>
  <rv s="0">
    <v>106</v>
    <v>5</v>
  </rv>
  <rv s="0">
    <v>107</v>
    <v>5</v>
  </rv>
  <rv s="0">
    <v>108</v>
    <v>5</v>
  </rv>
  <rv s="0">
    <v>109</v>
    <v>5</v>
  </rv>
  <rv s="0">
    <v>110</v>
    <v>5</v>
  </rv>
  <rv s="0">
    <v>111</v>
    <v>5</v>
  </rv>
  <rv s="0">
    <v>112</v>
    <v>5</v>
  </rv>
  <rv s="0">
    <v>113</v>
    <v>5</v>
  </rv>
  <rv s="0">
    <v>114</v>
    <v>5</v>
  </rv>
  <rv s="0">
    <v>115</v>
    <v>5</v>
  </rv>
  <rv s="0">
    <v>116</v>
    <v>5</v>
  </rv>
  <rv s="0">
    <v>117</v>
    <v>5</v>
  </rv>
  <rv s="0">
    <v>118</v>
    <v>5</v>
  </rv>
  <rv s="0">
    <v>119</v>
    <v>5</v>
  </rv>
  <rv s="0">
    <v>120</v>
    <v>5</v>
  </rv>
  <rv s="0">
    <v>121</v>
    <v>5</v>
  </rv>
  <rv s="0">
    <v>122</v>
    <v>5</v>
  </rv>
  <rv s="0">
    <v>123</v>
    <v>5</v>
  </rv>
  <rv s="0">
    <v>124</v>
    <v>5</v>
  </rv>
  <rv s="0">
    <v>125</v>
    <v>5</v>
  </rv>
  <rv s="0">
    <v>126</v>
    <v>5</v>
  </rv>
  <rv s="0">
    <v>127</v>
    <v>5</v>
  </rv>
  <rv s="0">
    <v>128</v>
    <v>5</v>
  </rv>
  <rv s="0">
    <v>129</v>
    <v>5</v>
  </rv>
  <rv s="0">
    <v>130</v>
    <v>5</v>
  </rv>
  <rv s="0">
    <v>131</v>
    <v>5</v>
  </rv>
  <rv s="0">
    <v>132</v>
    <v>5</v>
  </rv>
  <rv s="0">
    <v>133</v>
    <v>5</v>
  </rv>
  <rv s="0">
    <v>134</v>
    <v>5</v>
  </rv>
  <rv s="0">
    <v>135</v>
    <v>5</v>
  </rv>
  <rv s="0">
    <v>136</v>
    <v>5</v>
  </rv>
  <rv s="0">
    <v>137</v>
    <v>5</v>
  </rv>
  <rv s="0">
    <v>138</v>
    <v>5</v>
  </rv>
  <rv s="0">
    <v>139</v>
    <v>5</v>
  </rv>
  <rv s="0">
    <v>140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  <rel r:id="rId52"/>
  <rel r:id="rId53"/>
  <rel r:id="rId54"/>
  <rel r:id="rId55"/>
  <rel r:id="rId56"/>
  <rel r:id="rId57"/>
  <rel r:id="rId58"/>
  <rel r:id="rId59"/>
  <rel r:id="rId60"/>
  <rel r:id="rId61"/>
  <rel r:id="rId62"/>
  <rel r:id="rId63"/>
  <rel r:id="rId64"/>
  <rel r:id="rId65"/>
  <rel r:id="rId66"/>
  <rel r:id="rId67"/>
  <rel r:id="rId68"/>
  <rel r:id="rId69"/>
  <rel r:id="rId70"/>
  <rel r:id="rId71"/>
  <rel r:id="rId72"/>
  <rel r:id="rId73"/>
  <rel r:id="rId74"/>
  <rel r:id="rId75"/>
  <rel r:id="rId76"/>
  <rel r:id="rId77"/>
  <rel r:id="rId78"/>
  <rel r:id="rId79"/>
  <rel r:id="rId80"/>
  <rel r:id="rId81"/>
  <rel r:id="rId82"/>
  <rel r:id="rId83"/>
  <rel r:id="rId84"/>
  <rel r:id="rId85"/>
  <rel r:id="rId86"/>
  <rel r:id="rId87"/>
  <rel r:id="rId88"/>
  <rel r:id="rId89"/>
  <rel r:id="rId90"/>
  <rel r:id="rId91"/>
  <rel r:id="rId92"/>
  <rel r:id="rId93"/>
  <rel r:id="rId94"/>
  <rel r:id="rId95"/>
  <rel r:id="rId96"/>
  <rel r:id="rId97"/>
  <rel r:id="rId98"/>
  <rel r:id="rId99"/>
  <rel r:id="rId100"/>
  <rel r:id="rId101"/>
  <rel r:id="rId102"/>
  <rel r:id="rId103"/>
  <rel r:id="rId104"/>
  <rel r:id="rId105"/>
  <rel r:id="rId106"/>
  <rel r:id="rId107"/>
  <rel r:id="rId108"/>
  <rel r:id="rId109"/>
  <rel r:id="rId110"/>
  <rel r:id="rId111"/>
  <rel r:id="rId112"/>
  <rel r:id="rId113"/>
  <rel r:id="rId114"/>
  <rel r:id="rId115"/>
  <rel r:id="rId116"/>
  <rel r:id="rId117"/>
  <rel r:id="rId118"/>
  <rel r:id="rId119"/>
  <rel r:id="rId120"/>
  <rel r:id="rId121"/>
  <rel r:id="rId122"/>
  <rel r:id="rId123"/>
  <rel r:id="rId124"/>
  <rel r:id="rId125"/>
  <rel r:id="rId126"/>
  <rel r:id="rId127"/>
  <rel r:id="rId128"/>
  <rel r:id="rId129"/>
  <rel r:id="rId130"/>
  <rel r:id="rId131"/>
  <rel r:id="rId132"/>
  <rel r:id="rId133"/>
  <rel r:id="rId134"/>
  <rel r:id="rId135"/>
  <rel r:id="rId136"/>
  <rel r:id="rId137"/>
  <rel r:id="rId138"/>
  <rel r:id="rId139"/>
  <rel r:id="rId140"/>
  <rel r:id="rId141"/>
</richValueRels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control" Target="../activeX/activeX1.xml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1.xml"/><Relationship Id="rId6" Type="http://schemas.openxmlformats.org/officeDocument/2006/relationships/comments" Target="../comments1.xml"/><Relationship Id="rId5" Type="http://schemas.openxmlformats.org/officeDocument/2006/relationships/ctrlProp" Target="../ctrlProps/ctrlProp1.xml"/><Relationship Id="rId4" Type="http://schemas.openxmlformats.org/officeDocument/2006/relationships/image" Target="../media/image142.emf"/></Relationships>
</file>

<file path=xl/worksheets/_rels/sheet3.xml.rels><?xml version="1.0" encoding="UTF-8" standalone="yes"?>
<Relationships xmlns="http://schemas.openxmlformats.org/package/2006/relationships"><Relationship Id="rId26" Type="http://schemas.openxmlformats.org/officeDocument/2006/relationships/ctrlProp" Target="../ctrlProps/ctrlProp24.xml"/><Relationship Id="rId21" Type="http://schemas.openxmlformats.org/officeDocument/2006/relationships/ctrlProp" Target="../ctrlProps/ctrlProp19.xml"/><Relationship Id="rId42" Type="http://schemas.openxmlformats.org/officeDocument/2006/relationships/ctrlProp" Target="../ctrlProps/ctrlProp40.xml"/><Relationship Id="rId47" Type="http://schemas.openxmlformats.org/officeDocument/2006/relationships/ctrlProp" Target="../ctrlProps/ctrlProp45.xml"/><Relationship Id="rId63" Type="http://schemas.openxmlformats.org/officeDocument/2006/relationships/ctrlProp" Target="../ctrlProps/ctrlProp61.xml"/><Relationship Id="rId68" Type="http://schemas.openxmlformats.org/officeDocument/2006/relationships/ctrlProp" Target="../ctrlProps/ctrlProp66.xml"/><Relationship Id="rId16" Type="http://schemas.openxmlformats.org/officeDocument/2006/relationships/ctrlProp" Target="../ctrlProps/ctrlProp14.xml"/><Relationship Id="rId11" Type="http://schemas.openxmlformats.org/officeDocument/2006/relationships/ctrlProp" Target="../ctrlProps/ctrlProp9.xml"/><Relationship Id="rId32" Type="http://schemas.openxmlformats.org/officeDocument/2006/relationships/ctrlProp" Target="../ctrlProps/ctrlProp30.xml"/><Relationship Id="rId37" Type="http://schemas.openxmlformats.org/officeDocument/2006/relationships/ctrlProp" Target="../ctrlProps/ctrlProp35.xml"/><Relationship Id="rId53" Type="http://schemas.openxmlformats.org/officeDocument/2006/relationships/ctrlProp" Target="../ctrlProps/ctrlProp51.xml"/><Relationship Id="rId58" Type="http://schemas.openxmlformats.org/officeDocument/2006/relationships/ctrlProp" Target="../ctrlProps/ctrlProp56.xml"/><Relationship Id="rId74" Type="http://schemas.openxmlformats.org/officeDocument/2006/relationships/ctrlProp" Target="../ctrlProps/ctrlProp72.xml"/><Relationship Id="rId79" Type="http://schemas.openxmlformats.org/officeDocument/2006/relationships/ctrlProp" Target="../ctrlProps/ctrlProp77.xml"/><Relationship Id="rId5" Type="http://schemas.openxmlformats.org/officeDocument/2006/relationships/ctrlProp" Target="../ctrlProps/ctrlProp3.xml"/><Relationship Id="rId61" Type="http://schemas.openxmlformats.org/officeDocument/2006/relationships/ctrlProp" Target="../ctrlProps/ctrlProp59.xml"/><Relationship Id="rId82" Type="http://schemas.openxmlformats.org/officeDocument/2006/relationships/ctrlProp" Target="../ctrlProps/ctrlProp80.xml"/><Relationship Id="rId19" Type="http://schemas.openxmlformats.org/officeDocument/2006/relationships/ctrlProp" Target="../ctrlProps/ctrlProp17.xml"/><Relationship Id="rId14" Type="http://schemas.openxmlformats.org/officeDocument/2006/relationships/ctrlProp" Target="../ctrlProps/ctrlProp12.xml"/><Relationship Id="rId22" Type="http://schemas.openxmlformats.org/officeDocument/2006/relationships/ctrlProp" Target="../ctrlProps/ctrlProp20.xml"/><Relationship Id="rId27" Type="http://schemas.openxmlformats.org/officeDocument/2006/relationships/ctrlProp" Target="../ctrlProps/ctrlProp25.xml"/><Relationship Id="rId30" Type="http://schemas.openxmlformats.org/officeDocument/2006/relationships/ctrlProp" Target="../ctrlProps/ctrlProp28.xml"/><Relationship Id="rId35" Type="http://schemas.openxmlformats.org/officeDocument/2006/relationships/ctrlProp" Target="../ctrlProps/ctrlProp33.xml"/><Relationship Id="rId43" Type="http://schemas.openxmlformats.org/officeDocument/2006/relationships/ctrlProp" Target="../ctrlProps/ctrlProp41.xml"/><Relationship Id="rId48" Type="http://schemas.openxmlformats.org/officeDocument/2006/relationships/ctrlProp" Target="../ctrlProps/ctrlProp46.xml"/><Relationship Id="rId56" Type="http://schemas.openxmlformats.org/officeDocument/2006/relationships/ctrlProp" Target="../ctrlProps/ctrlProp54.xml"/><Relationship Id="rId64" Type="http://schemas.openxmlformats.org/officeDocument/2006/relationships/ctrlProp" Target="../ctrlProps/ctrlProp62.xml"/><Relationship Id="rId69" Type="http://schemas.openxmlformats.org/officeDocument/2006/relationships/ctrlProp" Target="../ctrlProps/ctrlProp67.xml"/><Relationship Id="rId77" Type="http://schemas.openxmlformats.org/officeDocument/2006/relationships/ctrlProp" Target="../ctrlProps/ctrlProp75.xml"/><Relationship Id="rId8" Type="http://schemas.openxmlformats.org/officeDocument/2006/relationships/ctrlProp" Target="../ctrlProps/ctrlProp6.xml"/><Relationship Id="rId51" Type="http://schemas.openxmlformats.org/officeDocument/2006/relationships/ctrlProp" Target="../ctrlProps/ctrlProp49.xml"/><Relationship Id="rId72" Type="http://schemas.openxmlformats.org/officeDocument/2006/relationships/ctrlProp" Target="../ctrlProps/ctrlProp70.xml"/><Relationship Id="rId80" Type="http://schemas.openxmlformats.org/officeDocument/2006/relationships/ctrlProp" Target="../ctrlProps/ctrlProp78.xml"/><Relationship Id="rId3" Type="http://schemas.openxmlformats.org/officeDocument/2006/relationships/vmlDrawing" Target="../drawings/vmlDrawing2.vml"/><Relationship Id="rId12" Type="http://schemas.openxmlformats.org/officeDocument/2006/relationships/ctrlProp" Target="../ctrlProps/ctrlProp10.xml"/><Relationship Id="rId17" Type="http://schemas.openxmlformats.org/officeDocument/2006/relationships/ctrlProp" Target="../ctrlProps/ctrlProp15.xml"/><Relationship Id="rId25" Type="http://schemas.openxmlformats.org/officeDocument/2006/relationships/ctrlProp" Target="../ctrlProps/ctrlProp23.xml"/><Relationship Id="rId33" Type="http://schemas.openxmlformats.org/officeDocument/2006/relationships/ctrlProp" Target="../ctrlProps/ctrlProp31.xml"/><Relationship Id="rId38" Type="http://schemas.openxmlformats.org/officeDocument/2006/relationships/ctrlProp" Target="../ctrlProps/ctrlProp36.xml"/><Relationship Id="rId46" Type="http://schemas.openxmlformats.org/officeDocument/2006/relationships/ctrlProp" Target="../ctrlProps/ctrlProp44.xml"/><Relationship Id="rId59" Type="http://schemas.openxmlformats.org/officeDocument/2006/relationships/ctrlProp" Target="../ctrlProps/ctrlProp57.xml"/><Relationship Id="rId67" Type="http://schemas.openxmlformats.org/officeDocument/2006/relationships/ctrlProp" Target="../ctrlProps/ctrlProp65.xml"/><Relationship Id="rId20" Type="http://schemas.openxmlformats.org/officeDocument/2006/relationships/ctrlProp" Target="../ctrlProps/ctrlProp18.xml"/><Relationship Id="rId41" Type="http://schemas.openxmlformats.org/officeDocument/2006/relationships/ctrlProp" Target="../ctrlProps/ctrlProp39.xml"/><Relationship Id="rId54" Type="http://schemas.openxmlformats.org/officeDocument/2006/relationships/ctrlProp" Target="../ctrlProps/ctrlProp52.xml"/><Relationship Id="rId62" Type="http://schemas.openxmlformats.org/officeDocument/2006/relationships/ctrlProp" Target="../ctrlProps/ctrlProp60.xml"/><Relationship Id="rId70" Type="http://schemas.openxmlformats.org/officeDocument/2006/relationships/ctrlProp" Target="../ctrlProps/ctrlProp68.xml"/><Relationship Id="rId75" Type="http://schemas.openxmlformats.org/officeDocument/2006/relationships/ctrlProp" Target="../ctrlProps/ctrlProp73.xml"/><Relationship Id="rId83" Type="http://schemas.openxmlformats.org/officeDocument/2006/relationships/comments" Target="../comments2.xml"/><Relationship Id="rId1" Type="http://schemas.openxmlformats.org/officeDocument/2006/relationships/printerSettings" Target="../printerSettings/printerSettings1.bin"/><Relationship Id="rId6" Type="http://schemas.openxmlformats.org/officeDocument/2006/relationships/ctrlProp" Target="../ctrlProps/ctrlProp4.xml"/><Relationship Id="rId15" Type="http://schemas.openxmlformats.org/officeDocument/2006/relationships/ctrlProp" Target="../ctrlProps/ctrlProp13.xml"/><Relationship Id="rId23" Type="http://schemas.openxmlformats.org/officeDocument/2006/relationships/ctrlProp" Target="../ctrlProps/ctrlProp21.xml"/><Relationship Id="rId28" Type="http://schemas.openxmlformats.org/officeDocument/2006/relationships/ctrlProp" Target="../ctrlProps/ctrlProp26.xml"/><Relationship Id="rId36" Type="http://schemas.openxmlformats.org/officeDocument/2006/relationships/ctrlProp" Target="../ctrlProps/ctrlProp34.xml"/><Relationship Id="rId49" Type="http://schemas.openxmlformats.org/officeDocument/2006/relationships/ctrlProp" Target="../ctrlProps/ctrlProp47.xml"/><Relationship Id="rId57" Type="http://schemas.openxmlformats.org/officeDocument/2006/relationships/ctrlProp" Target="../ctrlProps/ctrlProp55.xml"/><Relationship Id="rId10" Type="http://schemas.openxmlformats.org/officeDocument/2006/relationships/ctrlProp" Target="../ctrlProps/ctrlProp8.xml"/><Relationship Id="rId31" Type="http://schemas.openxmlformats.org/officeDocument/2006/relationships/ctrlProp" Target="../ctrlProps/ctrlProp29.xml"/><Relationship Id="rId44" Type="http://schemas.openxmlformats.org/officeDocument/2006/relationships/ctrlProp" Target="../ctrlProps/ctrlProp42.xml"/><Relationship Id="rId52" Type="http://schemas.openxmlformats.org/officeDocument/2006/relationships/ctrlProp" Target="../ctrlProps/ctrlProp50.xml"/><Relationship Id="rId60" Type="http://schemas.openxmlformats.org/officeDocument/2006/relationships/ctrlProp" Target="../ctrlProps/ctrlProp58.xml"/><Relationship Id="rId65" Type="http://schemas.openxmlformats.org/officeDocument/2006/relationships/ctrlProp" Target="../ctrlProps/ctrlProp63.xml"/><Relationship Id="rId73" Type="http://schemas.openxmlformats.org/officeDocument/2006/relationships/ctrlProp" Target="../ctrlProps/ctrlProp71.xml"/><Relationship Id="rId78" Type="http://schemas.openxmlformats.org/officeDocument/2006/relationships/ctrlProp" Target="../ctrlProps/ctrlProp76.xml"/><Relationship Id="rId81" Type="http://schemas.openxmlformats.org/officeDocument/2006/relationships/ctrlProp" Target="../ctrlProps/ctrlProp79.xml"/><Relationship Id="rId4" Type="http://schemas.openxmlformats.org/officeDocument/2006/relationships/ctrlProp" Target="../ctrlProps/ctrlProp2.xml"/><Relationship Id="rId9" Type="http://schemas.openxmlformats.org/officeDocument/2006/relationships/ctrlProp" Target="../ctrlProps/ctrlProp7.xml"/><Relationship Id="rId13" Type="http://schemas.openxmlformats.org/officeDocument/2006/relationships/ctrlProp" Target="../ctrlProps/ctrlProp11.xml"/><Relationship Id="rId18" Type="http://schemas.openxmlformats.org/officeDocument/2006/relationships/ctrlProp" Target="../ctrlProps/ctrlProp16.xml"/><Relationship Id="rId39" Type="http://schemas.openxmlformats.org/officeDocument/2006/relationships/ctrlProp" Target="../ctrlProps/ctrlProp37.xml"/><Relationship Id="rId34" Type="http://schemas.openxmlformats.org/officeDocument/2006/relationships/ctrlProp" Target="../ctrlProps/ctrlProp32.xml"/><Relationship Id="rId50" Type="http://schemas.openxmlformats.org/officeDocument/2006/relationships/ctrlProp" Target="../ctrlProps/ctrlProp48.xml"/><Relationship Id="rId55" Type="http://schemas.openxmlformats.org/officeDocument/2006/relationships/ctrlProp" Target="../ctrlProps/ctrlProp53.xml"/><Relationship Id="rId76" Type="http://schemas.openxmlformats.org/officeDocument/2006/relationships/ctrlProp" Target="../ctrlProps/ctrlProp74.xml"/><Relationship Id="rId7" Type="http://schemas.openxmlformats.org/officeDocument/2006/relationships/ctrlProp" Target="../ctrlProps/ctrlProp5.xml"/><Relationship Id="rId71" Type="http://schemas.openxmlformats.org/officeDocument/2006/relationships/ctrlProp" Target="../ctrlProps/ctrlProp69.xml"/><Relationship Id="rId2" Type="http://schemas.openxmlformats.org/officeDocument/2006/relationships/drawing" Target="../drawings/drawing2.xml"/><Relationship Id="rId29" Type="http://schemas.openxmlformats.org/officeDocument/2006/relationships/ctrlProp" Target="../ctrlProps/ctrlProp27.xml"/><Relationship Id="rId24" Type="http://schemas.openxmlformats.org/officeDocument/2006/relationships/ctrlProp" Target="../ctrlProps/ctrlProp22.xml"/><Relationship Id="rId40" Type="http://schemas.openxmlformats.org/officeDocument/2006/relationships/ctrlProp" Target="../ctrlProps/ctrlProp38.xml"/><Relationship Id="rId45" Type="http://schemas.openxmlformats.org/officeDocument/2006/relationships/ctrlProp" Target="../ctrlProps/ctrlProp43.xml"/><Relationship Id="rId66" Type="http://schemas.openxmlformats.org/officeDocument/2006/relationships/ctrlProp" Target="../ctrlProps/ctrlProp6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9AEB1E-7645-4798-892B-F0F411A626F9}">
  <dimension ref="A1:T43"/>
  <sheetViews>
    <sheetView tabSelected="1" topLeftCell="A18" workbookViewId="0">
      <selection activeCell="L31" sqref="L31"/>
    </sheetView>
  </sheetViews>
  <sheetFormatPr defaultColWidth="12" defaultRowHeight="13.15"/>
  <sheetData>
    <row r="1" spans="1:20" ht="22.5">
      <c r="A1" s="65" t="s">
        <v>0</v>
      </c>
      <c r="B1" s="71"/>
      <c r="C1" s="71"/>
      <c r="D1" s="71"/>
      <c r="E1" s="71"/>
      <c r="F1" s="71"/>
      <c r="G1" s="71"/>
      <c r="H1" s="71"/>
      <c r="I1" s="71"/>
      <c r="J1" s="71"/>
      <c r="K1" s="71"/>
      <c r="L1" s="71"/>
      <c r="M1" s="71"/>
      <c r="N1" s="71"/>
      <c r="O1" s="71"/>
      <c r="P1" s="71"/>
      <c r="Q1" s="71"/>
      <c r="R1" s="71"/>
      <c r="S1" s="71"/>
      <c r="T1" s="71"/>
    </row>
    <row r="3" spans="1:20" s="54" customFormat="1">
      <c r="A3" s="54" t="s">
        <v>1</v>
      </c>
      <c r="B3" s="54" t="s">
        <v>2</v>
      </c>
    </row>
    <row r="4" spans="1:20" s="54" customFormat="1">
      <c r="A4" s="6" t="s">
        <v>3</v>
      </c>
    </row>
    <row r="5" spans="1:20" s="54" customFormat="1">
      <c r="A5" s="6" t="s">
        <v>4</v>
      </c>
    </row>
    <row r="6" spans="1:20">
      <c r="A6" s="6"/>
      <c r="B6" s="6"/>
      <c r="C6" s="71"/>
      <c r="D6" s="71"/>
      <c r="E6" s="71"/>
      <c r="F6" s="71"/>
      <c r="G6" s="71"/>
      <c r="H6" s="71"/>
      <c r="I6" s="71"/>
      <c r="J6" s="71"/>
      <c r="K6" s="71"/>
      <c r="L6" s="71"/>
      <c r="M6" s="71"/>
      <c r="N6" s="71"/>
      <c r="O6" s="71"/>
      <c r="P6" s="71"/>
      <c r="Q6" s="71"/>
      <c r="R6" s="71"/>
      <c r="S6" s="71"/>
      <c r="T6" s="71"/>
    </row>
    <row r="7" spans="1:20">
      <c r="A7" s="6"/>
      <c r="B7" s="6"/>
      <c r="C7" s="71"/>
      <c r="D7" s="71"/>
      <c r="E7" s="71"/>
      <c r="F7" s="71"/>
      <c r="G7" s="71"/>
      <c r="H7" s="71"/>
      <c r="I7" s="71"/>
      <c r="J7" s="71"/>
      <c r="K7" s="71"/>
      <c r="L7" s="71"/>
      <c r="M7" s="71"/>
      <c r="N7" s="71"/>
      <c r="O7" s="71"/>
      <c r="P7" s="71"/>
      <c r="Q7" s="71"/>
      <c r="R7" s="71"/>
      <c r="S7" s="71"/>
      <c r="T7" s="71"/>
    </row>
    <row r="8" spans="1:20">
      <c r="A8" s="57" t="s">
        <v>5</v>
      </c>
      <c r="B8" s="58"/>
      <c r="C8" s="58"/>
      <c r="D8" s="58"/>
      <c r="E8" s="58"/>
      <c r="F8" s="58"/>
      <c r="G8" s="58"/>
      <c r="H8" s="58"/>
      <c r="I8" s="58"/>
      <c r="J8" s="58"/>
      <c r="K8" s="58"/>
      <c r="L8" s="58"/>
      <c r="M8" s="58"/>
      <c r="N8" s="71"/>
      <c r="O8" s="71"/>
      <c r="P8" s="71"/>
      <c r="Q8" s="71"/>
      <c r="R8" s="71"/>
      <c r="S8" s="71"/>
      <c r="T8" s="71"/>
    </row>
    <row r="9" spans="1:20">
      <c r="A9" s="59" t="s">
        <v>6</v>
      </c>
      <c r="B9" s="58"/>
      <c r="C9" s="58"/>
      <c r="D9" s="58"/>
      <c r="E9" s="58"/>
      <c r="F9" s="58"/>
      <c r="G9" s="58"/>
      <c r="H9" s="58"/>
      <c r="I9" s="58"/>
      <c r="J9" s="58"/>
      <c r="K9" s="58"/>
      <c r="L9" s="58"/>
      <c r="M9" s="58"/>
      <c r="N9" s="71"/>
      <c r="O9" s="71"/>
      <c r="P9" s="71"/>
      <c r="Q9" s="71"/>
      <c r="R9" s="71"/>
      <c r="S9" s="71"/>
      <c r="T9" s="71"/>
    </row>
    <row r="10" spans="1:20">
      <c r="A10" s="59" t="s">
        <v>7</v>
      </c>
      <c r="B10" s="58"/>
      <c r="C10" s="58"/>
      <c r="D10" s="58"/>
      <c r="E10" s="58"/>
      <c r="F10" s="58"/>
      <c r="G10" s="58"/>
      <c r="H10" s="58"/>
      <c r="I10" s="58"/>
      <c r="J10" s="58"/>
      <c r="K10" s="58"/>
      <c r="L10" s="58"/>
      <c r="M10" s="58"/>
      <c r="N10" s="71"/>
      <c r="O10" s="71"/>
      <c r="P10" s="71"/>
      <c r="Q10" s="71"/>
      <c r="R10" s="71"/>
      <c r="S10" s="71"/>
      <c r="T10" s="71"/>
    </row>
    <row r="11" spans="1:20">
      <c r="A11" s="59" t="s">
        <v>8</v>
      </c>
      <c r="B11" s="58"/>
      <c r="C11" s="58"/>
      <c r="D11" s="58"/>
      <c r="E11" s="58"/>
      <c r="F11" s="58"/>
      <c r="G11" s="58"/>
      <c r="H11" s="58"/>
      <c r="I11" s="58"/>
      <c r="J11" s="58"/>
      <c r="K11" s="58"/>
      <c r="L11" s="58"/>
      <c r="M11" s="58"/>
      <c r="N11" s="71"/>
      <c r="O11" s="71"/>
      <c r="P11" s="71"/>
      <c r="Q11" s="71"/>
      <c r="R11" s="71"/>
      <c r="S11" s="71"/>
      <c r="T11" s="71"/>
    </row>
    <row r="12" spans="1:20">
      <c r="A12" s="6"/>
      <c r="B12" s="71"/>
      <c r="C12" s="71"/>
      <c r="D12" s="71"/>
      <c r="E12" s="71"/>
      <c r="F12" s="71"/>
      <c r="G12" s="71"/>
      <c r="H12" s="71"/>
      <c r="I12" s="71"/>
      <c r="J12" s="71"/>
      <c r="K12" s="71"/>
      <c r="L12" s="71"/>
      <c r="M12" s="71"/>
      <c r="N12" s="71"/>
      <c r="O12" s="71"/>
      <c r="P12" s="71"/>
      <c r="Q12" s="71"/>
      <c r="R12" s="71"/>
      <c r="S12" s="71"/>
      <c r="T12" s="71"/>
    </row>
    <row r="13" spans="1:20">
      <c r="A13" s="60" t="s">
        <v>9</v>
      </c>
      <c r="B13" s="61"/>
      <c r="C13" s="61"/>
      <c r="D13" s="61"/>
      <c r="E13" s="61"/>
      <c r="F13" s="61"/>
      <c r="G13" s="61"/>
      <c r="H13" s="61"/>
      <c r="I13" s="61"/>
      <c r="J13" s="61"/>
      <c r="K13" s="61"/>
      <c r="L13" s="61"/>
      <c r="M13" s="61"/>
      <c r="N13" s="61"/>
      <c r="O13" s="61"/>
      <c r="P13" s="61"/>
      <c r="Q13" s="61"/>
      <c r="R13" s="61"/>
      <c r="S13" s="61"/>
      <c r="T13" s="61"/>
    </row>
    <row r="14" spans="1:20">
      <c r="A14" s="62" t="s">
        <v>10</v>
      </c>
      <c r="B14" s="61"/>
      <c r="C14" s="61"/>
      <c r="D14" s="61"/>
      <c r="E14" s="61"/>
      <c r="F14" s="61"/>
      <c r="G14" s="61"/>
      <c r="H14" s="61"/>
      <c r="I14" s="61"/>
      <c r="J14" s="61"/>
      <c r="K14" s="61"/>
      <c r="L14" s="61"/>
      <c r="M14" s="61"/>
      <c r="N14" s="61"/>
      <c r="O14" s="61"/>
      <c r="P14" s="61"/>
      <c r="Q14" s="61"/>
      <c r="R14" s="61"/>
      <c r="S14" s="61"/>
      <c r="T14" s="61"/>
    </row>
    <row r="15" spans="1:20">
      <c r="A15" s="62" t="s">
        <v>11</v>
      </c>
      <c r="B15" s="61"/>
      <c r="C15" s="61"/>
      <c r="D15" s="61"/>
      <c r="E15" s="61"/>
      <c r="F15" s="61"/>
      <c r="G15" s="61"/>
      <c r="H15" s="61"/>
      <c r="I15" s="61"/>
      <c r="J15" s="61"/>
      <c r="K15" s="61"/>
      <c r="L15" s="61"/>
      <c r="M15" s="61"/>
      <c r="N15" s="61"/>
      <c r="O15" s="61"/>
      <c r="P15" s="61"/>
      <c r="Q15" s="61"/>
      <c r="R15" s="61"/>
      <c r="S15" s="61"/>
      <c r="T15" s="61"/>
    </row>
    <row r="16" spans="1:20">
      <c r="A16" s="61"/>
      <c r="B16" s="61"/>
      <c r="C16" s="61"/>
      <c r="D16" s="61"/>
      <c r="E16" s="61"/>
      <c r="F16" s="61"/>
      <c r="G16" s="61"/>
      <c r="H16" s="61"/>
      <c r="I16" s="61"/>
      <c r="J16" s="61"/>
      <c r="K16" s="61"/>
      <c r="L16" s="61"/>
      <c r="M16" s="61"/>
      <c r="N16" s="61"/>
      <c r="O16" s="61"/>
      <c r="P16" s="61"/>
      <c r="Q16" s="61"/>
      <c r="R16" s="61"/>
      <c r="S16" s="61"/>
      <c r="T16" s="61"/>
    </row>
    <row r="17" spans="1:20">
      <c r="A17" s="62" t="s">
        <v>12</v>
      </c>
      <c r="B17" s="61"/>
      <c r="C17" s="61"/>
      <c r="D17" s="61"/>
      <c r="E17" s="61"/>
      <c r="F17" s="61"/>
      <c r="G17" s="61"/>
      <c r="H17" s="61"/>
      <c r="I17" s="61"/>
      <c r="J17" s="61"/>
      <c r="K17" s="61"/>
      <c r="L17" s="61"/>
      <c r="M17" s="61"/>
      <c r="N17" s="61"/>
      <c r="O17" s="61"/>
      <c r="P17" s="61"/>
      <c r="Q17" s="61"/>
      <c r="R17" s="61"/>
      <c r="S17" s="61"/>
      <c r="T17" s="61"/>
    </row>
    <row r="18" spans="1:20">
      <c r="A18" s="62" t="s">
        <v>13</v>
      </c>
      <c r="B18" s="61"/>
      <c r="C18" s="61"/>
      <c r="D18" s="61"/>
      <c r="E18" s="61"/>
      <c r="F18" s="61"/>
      <c r="G18" s="61"/>
      <c r="H18" s="61"/>
      <c r="I18" s="61"/>
      <c r="J18" s="61"/>
      <c r="K18" s="61"/>
      <c r="L18" s="61"/>
      <c r="M18" s="61"/>
      <c r="N18" s="61"/>
      <c r="O18" s="61"/>
      <c r="P18" s="61"/>
      <c r="Q18" s="61"/>
      <c r="R18" s="61"/>
      <c r="S18" s="61"/>
      <c r="T18" s="61"/>
    </row>
    <row r="19" spans="1:20">
      <c r="A19" s="61"/>
      <c r="B19" s="61"/>
      <c r="C19" s="61"/>
      <c r="D19" s="61"/>
      <c r="E19" s="61"/>
      <c r="F19" s="61"/>
      <c r="G19" s="61"/>
      <c r="H19" s="61"/>
      <c r="I19" s="61"/>
      <c r="J19" s="61"/>
      <c r="K19" s="61"/>
      <c r="L19" s="61"/>
      <c r="M19" s="61"/>
      <c r="N19" s="61"/>
      <c r="O19" s="61"/>
      <c r="P19" s="61"/>
      <c r="Q19" s="61"/>
      <c r="R19" s="61"/>
      <c r="S19" s="61"/>
      <c r="T19" s="61"/>
    </row>
    <row r="20" spans="1:20">
      <c r="A20" s="62" t="s">
        <v>14</v>
      </c>
      <c r="B20" s="61"/>
      <c r="C20" s="61"/>
      <c r="D20" s="61"/>
      <c r="E20" s="61"/>
      <c r="F20" s="61"/>
      <c r="G20" s="61"/>
      <c r="H20" s="61"/>
      <c r="I20" s="61"/>
      <c r="J20" s="61"/>
      <c r="K20" s="61"/>
      <c r="L20" s="61"/>
      <c r="M20" s="61"/>
      <c r="N20" s="61"/>
      <c r="O20" s="61"/>
      <c r="P20" s="61"/>
      <c r="Q20" s="61"/>
      <c r="R20" s="61"/>
      <c r="S20" s="61"/>
      <c r="T20" s="61"/>
    </row>
    <row r="21" spans="1:20">
      <c r="A21" s="61"/>
      <c r="B21" s="61"/>
      <c r="C21" s="61"/>
      <c r="D21" s="61"/>
      <c r="E21" s="61"/>
      <c r="F21" s="61"/>
      <c r="G21" s="61"/>
      <c r="H21" s="61"/>
      <c r="I21" s="61"/>
      <c r="J21" s="61"/>
      <c r="K21" s="61"/>
      <c r="L21" s="61"/>
      <c r="M21" s="61"/>
      <c r="N21" s="61"/>
      <c r="O21" s="61"/>
      <c r="P21" s="61"/>
      <c r="Q21" s="61"/>
      <c r="R21" s="61"/>
      <c r="S21" s="61"/>
      <c r="T21" s="61"/>
    </row>
    <row r="22" spans="1:20">
      <c r="A22" s="64" t="s">
        <v>15</v>
      </c>
      <c r="B22" s="61"/>
      <c r="C22" s="61"/>
      <c r="D22" s="61"/>
      <c r="E22" s="61"/>
      <c r="F22" s="61"/>
      <c r="G22" s="61"/>
      <c r="H22" s="61"/>
      <c r="I22" s="61"/>
      <c r="J22" s="61"/>
      <c r="K22" s="61"/>
      <c r="L22" s="61"/>
      <c r="M22" s="61"/>
      <c r="N22" s="61"/>
      <c r="O22" s="61"/>
      <c r="P22" s="61"/>
      <c r="Q22" s="61"/>
      <c r="R22" s="61"/>
      <c r="S22" s="61"/>
      <c r="T22" s="61"/>
    </row>
    <row r="23" spans="1:20">
      <c r="A23" s="62" t="s">
        <v>16</v>
      </c>
      <c r="B23" s="61"/>
      <c r="C23" s="61"/>
      <c r="D23" s="61"/>
      <c r="E23" s="61"/>
      <c r="F23" s="61"/>
      <c r="G23" s="61"/>
      <c r="H23" s="61"/>
      <c r="I23" s="61"/>
      <c r="J23" s="61"/>
      <c r="K23" s="61"/>
      <c r="L23" s="61"/>
      <c r="M23" s="61"/>
      <c r="N23" s="61"/>
      <c r="O23" s="61"/>
      <c r="P23" s="61"/>
      <c r="Q23" s="61"/>
      <c r="R23" s="61"/>
      <c r="S23" s="61"/>
      <c r="T23" s="61"/>
    </row>
    <row r="24" spans="1:20">
      <c r="A24" s="62" t="s">
        <v>17</v>
      </c>
      <c r="B24" s="61"/>
      <c r="C24" s="61"/>
      <c r="D24" s="61"/>
      <c r="E24" s="61"/>
      <c r="F24" s="61"/>
      <c r="G24" s="61"/>
      <c r="H24" s="61"/>
      <c r="I24" s="61"/>
      <c r="J24" s="61"/>
      <c r="K24" s="61"/>
      <c r="L24" s="61"/>
      <c r="M24" s="61"/>
      <c r="N24" s="61"/>
      <c r="O24" s="61"/>
      <c r="P24" s="61"/>
      <c r="Q24" s="61"/>
      <c r="R24" s="61"/>
      <c r="S24" s="61"/>
      <c r="T24" s="61"/>
    </row>
    <row r="25" spans="1:20">
      <c r="A25" s="62" t="s">
        <v>18</v>
      </c>
      <c r="B25" s="61"/>
      <c r="C25" s="61"/>
      <c r="D25" s="61"/>
      <c r="E25" s="61"/>
      <c r="F25" s="61"/>
      <c r="G25" s="61"/>
      <c r="H25" s="61"/>
      <c r="I25" s="61"/>
      <c r="J25" s="61"/>
      <c r="K25" s="61"/>
      <c r="L25" s="61"/>
      <c r="M25" s="61"/>
      <c r="N25" s="61"/>
      <c r="O25" s="61"/>
      <c r="P25" s="61"/>
      <c r="Q25" s="61"/>
      <c r="R25" s="61"/>
      <c r="S25" s="61"/>
      <c r="T25" s="61"/>
    </row>
    <row r="26" spans="1:20">
      <c r="A26" s="63" t="s">
        <v>19</v>
      </c>
      <c r="B26" s="61"/>
      <c r="C26" s="61"/>
      <c r="D26" s="61"/>
      <c r="E26" s="61"/>
      <c r="F26" s="61"/>
      <c r="G26" s="61"/>
      <c r="H26" s="61"/>
      <c r="I26" s="61"/>
      <c r="J26" s="61"/>
      <c r="K26" s="61"/>
      <c r="L26" s="61"/>
      <c r="M26" s="61"/>
      <c r="N26" s="61"/>
      <c r="O26" s="61"/>
      <c r="P26" s="61"/>
      <c r="Q26" s="61"/>
      <c r="R26" s="61"/>
      <c r="S26" s="61"/>
      <c r="T26" s="61"/>
    </row>
    <row r="27" spans="1:20">
      <c r="A27" s="69" t="s">
        <v>20</v>
      </c>
      <c r="B27" s="61"/>
      <c r="C27" s="61"/>
      <c r="D27" s="61"/>
      <c r="E27" s="61"/>
      <c r="F27" s="61"/>
      <c r="G27" s="61"/>
      <c r="H27" s="61"/>
      <c r="I27" s="61"/>
      <c r="J27" s="61"/>
      <c r="K27" s="61"/>
      <c r="L27" s="61"/>
      <c r="M27" s="61"/>
      <c r="N27" s="61"/>
      <c r="O27" s="61"/>
      <c r="P27" s="61"/>
      <c r="Q27" s="61"/>
      <c r="R27" s="61"/>
      <c r="S27" s="61"/>
      <c r="T27" s="61"/>
    </row>
    <row r="28" spans="1:20">
      <c r="A28" s="69" t="s">
        <v>21</v>
      </c>
      <c r="B28" s="61"/>
      <c r="C28" s="61"/>
      <c r="D28" s="61"/>
      <c r="E28" s="61"/>
      <c r="F28" s="61"/>
      <c r="G28" s="61"/>
      <c r="H28" s="61"/>
      <c r="I28" s="61"/>
      <c r="J28" s="61"/>
      <c r="K28" s="61"/>
      <c r="L28" s="61"/>
      <c r="M28" s="61"/>
      <c r="N28" s="61"/>
      <c r="O28" s="61"/>
      <c r="P28" s="61"/>
      <c r="Q28" s="61"/>
      <c r="R28" s="61"/>
      <c r="S28" s="61"/>
      <c r="T28" s="61"/>
    </row>
    <row r="29" spans="1:20">
      <c r="A29" s="62" t="s">
        <v>22</v>
      </c>
      <c r="B29" s="61"/>
      <c r="C29" s="61"/>
      <c r="D29" s="61"/>
      <c r="E29" s="61"/>
      <c r="F29" s="61"/>
      <c r="G29" s="61"/>
      <c r="H29" s="61"/>
      <c r="I29" s="61"/>
      <c r="J29" s="61"/>
      <c r="K29" s="61"/>
      <c r="L29" s="61"/>
      <c r="M29" s="61"/>
      <c r="N29" s="61"/>
      <c r="O29" s="61"/>
      <c r="P29" s="61"/>
      <c r="Q29" s="61"/>
      <c r="R29" s="61"/>
      <c r="S29" s="61"/>
      <c r="T29" s="61"/>
    </row>
    <row r="30" spans="1:20">
      <c r="A30" s="62" t="s">
        <v>23</v>
      </c>
      <c r="B30" s="61"/>
      <c r="C30" s="61"/>
      <c r="D30" s="61"/>
      <c r="E30" s="61"/>
      <c r="F30" s="61"/>
      <c r="G30" s="61"/>
      <c r="H30" s="61"/>
      <c r="I30" s="61"/>
      <c r="J30" s="61"/>
      <c r="K30" s="61"/>
      <c r="L30" s="61"/>
      <c r="M30" s="61"/>
      <c r="N30" s="61"/>
      <c r="O30" s="61"/>
      <c r="P30" s="61"/>
      <c r="Q30" s="61"/>
      <c r="R30" s="61"/>
      <c r="S30" s="61"/>
      <c r="T30" s="61"/>
    </row>
    <row r="31" spans="1:20">
      <c r="A31" s="62"/>
      <c r="B31" s="61"/>
      <c r="C31" s="61"/>
      <c r="D31" s="61"/>
      <c r="E31" s="61"/>
      <c r="F31" s="61"/>
      <c r="G31" s="61"/>
      <c r="H31" s="61"/>
      <c r="I31" s="61"/>
      <c r="J31" s="61"/>
      <c r="K31" s="61"/>
      <c r="L31" s="61"/>
      <c r="M31" s="61"/>
      <c r="N31" s="61"/>
      <c r="O31" s="61"/>
      <c r="P31" s="61"/>
      <c r="Q31" s="61"/>
      <c r="R31" s="61"/>
      <c r="S31" s="61"/>
      <c r="T31" s="61"/>
    </row>
    <row r="32" spans="1:20">
      <c r="A32" s="64" t="s">
        <v>24</v>
      </c>
      <c r="B32" s="61"/>
      <c r="C32" s="61"/>
      <c r="D32" s="61"/>
      <c r="E32" s="61"/>
      <c r="F32" s="61"/>
      <c r="G32" s="61"/>
      <c r="H32" s="61"/>
      <c r="I32" s="61"/>
      <c r="J32" s="61"/>
      <c r="K32" s="61"/>
      <c r="L32" s="61"/>
      <c r="M32" s="61"/>
      <c r="N32" s="61"/>
      <c r="O32" s="61"/>
      <c r="P32" s="61"/>
      <c r="Q32" s="61"/>
      <c r="R32" s="61"/>
      <c r="S32" s="61"/>
      <c r="T32" s="61"/>
    </row>
    <row r="33" spans="1:20">
      <c r="A33" s="62" t="s">
        <v>25</v>
      </c>
      <c r="B33" s="61"/>
      <c r="C33" s="61"/>
      <c r="D33" s="61"/>
      <c r="E33" s="61"/>
      <c r="F33" s="61"/>
      <c r="G33" s="61"/>
      <c r="H33" s="61"/>
      <c r="I33" s="61"/>
      <c r="J33" s="61"/>
      <c r="K33" s="61"/>
      <c r="L33" s="61"/>
      <c r="M33" s="61"/>
      <c r="N33" s="61"/>
      <c r="O33" s="61"/>
      <c r="P33" s="61"/>
      <c r="Q33" s="61"/>
      <c r="R33" s="61"/>
      <c r="S33" s="61"/>
      <c r="T33" s="61"/>
    </row>
    <row r="34" spans="1:20">
      <c r="A34" s="62" t="s">
        <v>26</v>
      </c>
      <c r="B34" s="61"/>
      <c r="C34" s="61"/>
      <c r="D34" s="61"/>
      <c r="E34" s="61"/>
      <c r="F34" s="61"/>
      <c r="G34" s="61"/>
      <c r="H34" s="61"/>
      <c r="I34" s="61"/>
      <c r="J34" s="61"/>
      <c r="K34" s="61"/>
      <c r="L34" s="61"/>
      <c r="M34" s="61"/>
      <c r="N34" s="61"/>
      <c r="O34" s="61"/>
      <c r="P34" s="61"/>
      <c r="Q34" s="61"/>
      <c r="R34" s="61"/>
      <c r="S34" s="61"/>
      <c r="T34" s="61"/>
    </row>
    <row r="35" spans="1:20">
      <c r="A35" s="62" t="s">
        <v>27</v>
      </c>
      <c r="B35" s="61"/>
      <c r="C35" s="61"/>
      <c r="D35" s="61"/>
      <c r="E35" s="61"/>
      <c r="F35" s="61"/>
      <c r="G35" s="61"/>
      <c r="H35" s="61"/>
      <c r="I35" s="61"/>
      <c r="J35" s="61"/>
      <c r="K35" s="61"/>
      <c r="L35" s="61"/>
      <c r="M35" s="61"/>
      <c r="N35" s="61"/>
      <c r="O35" s="61"/>
      <c r="P35" s="61"/>
      <c r="Q35" s="61"/>
      <c r="R35" s="61"/>
      <c r="S35" s="61"/>
      <c r="T35" s="61"/>
    </row>
    <row r="36" spans="1:20">
      <c r="A36" s="62" t="s">
        <v>28</v>
      </c>
      <c r="B36" s="61"/>
      <c r="C36" s="61"/>
      <c r="D36" s="61"/>
      <c r="E36" s="61"/>
      <c r="F36" s="61"/>
      <c r="G36" s="61"/>
      <c r="H36" s="61"/>
      <c r="I36" s="61"/>
      <c r="J36" s="61"/>
      <c r="K36" s="61"/>
      <c r="L36" s="61"/>
      <c r="M36" s="61"/>
      <c r="N36" s="61"/>
      <c r="O36" s="61"/>
      <c r="P36" s="61"/>
      <c r="Q36" s="61"/>
      <c r="R36" s="61"/>
      <c r="S36" s="61"/>
      <c r="T36" s="61"/>
    </row>
    <row r="37" spans="1:20">
      <c r="A37" s="62" t="s">
        <v>29</v>
      </c>
      <c r="B37" s="61"/>
      <c r="C37" s="61"/>
      <c r="D37" s="61"/>
      <c r="E37" s="61"/>
      <c r="F37" s="61"/>
      <c r="G37" s="61"/>
      <c r="H37" s="61"/>
      <c r="I37" s="61"/>
      <c r="J37" s="61"/>
      <c r="K37" s="61"/>
      <c r="L37" s="61"/>
      <c r="M37" s="61"/>
      <c r="N37" s="61"/>
      <c r="O37" s="61"/>
      <c r="P37" s="61"/>
      <c r="Q37" s="61"/>
      <c r="R37" s="61"/>
      <c r="S37" s="61"/>
      <c r="T37" s="61"/>
    </row>
    <row r="39" spans="1:20">
      <c r="A39" s="6" t="s">
        <v>30</v>
      </c>
      <c r="B39" s="71"/>
      <c r="C39" s="71"/>
      <c r="D39" s="71"/>
      <c r="E39" s="71"/>
      <c r="F39" s="71"/>
      <c r="G39" s="71"/>
      <c r="H39" s="71"/>
      <c r="I39" s="71"/>
      <c r="J39" s="71"/>
      <c r="K39" s="71"/>
      <c r="L39" s="71"/>
      <c r="M39" s="71"/>
      <c r="N39" s="71"/>
      <c r="O39" s="71"/>
      <c r="P39" s="71"/>
      <c r="Q39" s="71"/>
      <c r="R39" s="71"/>
      <c r="S39" s="71"/>
      <c r="T39" s="71"/>
    </row>
    <row r="40" spans="1:20">
      <c r="A40" s="6" t="s">
        <v>31</v>
      </c>
      <c r="B40" s="71"/>
      <c r="C40" s="71"/>
      <c r="D40" s="71"/>
      <c r="E40" s="71"/>
      <c r="F40" s="71"/>
      <c r="G40" s="71"/>
      <c r="H40" s="71"/>
      <c r="I40" s="71"/>
      <c r="J40" s="71"/>
      <c r="K40" s="71"/>
      <c r="L40" s="71"/>
      <c r="M40" s="71"/>
      <c r="N40" s="71"/>
      <c r="O40" s="71"/>
      <c r="P40" s="71"/>
      <c r="Q40" s="71"/>
      <c r="R40" s="71"/>
      <c r="S40" s="71"/>
      <c r="T40" s="71"/>
    </row>
    <row r="42" spans="1:20" ht="14.45">
      <c r="A42" s="70" t="s">
        <v>32</v>
      </c>
      <c r="B42" s="71"/>
      <c r="C42" s="71"/>
      <c r="D42" s="71"/>
      <c r="E42" s="71"/>
      <c r="F42" s="71"/>
      <c r="G42" s="71"/>
      <c r="H42" s="71"/>
      <c r="I42" s="71"/>
      <c r="J42" s="71"/>
      <c r="K42" s="71"/>
      <c r="L42" s="71"/>
      <c r="M42" s="71"/>
      <c r="N42" s="71"/>
      <c r="O42" s="71"/>
      <c r="P42" s="71"/>
      <c r="Q42" s="71"/>
      <c r="R42" s="71"/>
      <c r="S42" s="71"/>
      <c r="T42" s="71"/>
    </row>
    <row r="43" spans="1:20" ht="14.45">
      <c r="A43" s="70" t="s">
        <v>33</v>
      </c>
      <c r="B43" s="71"/>
      <c r="C43" s="71"/>
      <c r="D43" s="71"/>
      <c r="E43" s="71"/>
      <c r="F43" s="71"/>
      <c r="G43" s="71"/>
      <c r="H43" s="71"/>
      <c r="I43" s="71"/>
      <c r="J43" s="71"/>
      <c r="K43" s="71"/>
      <c r="L43" s="71"/>
      <c r="M43" s="71"/>
      <c r="N43" s="71"/>
      <c r="O43" s="71"/>
      <c r="P43" s="71"/>
      <c r="Q43" s="71"/>
      <c r="R43" s="71"/>
      <c r="S43" s="71"/>
      <c r="T43" s="71"/>
    </row>
  </sheetData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3A6755-7C5D-44EE-97CF-877372A9F5F8}">
  <sheetPr codeName="Feuil1"/>
  <dimension ref="A1:V269"/>
  <sheetViews>
    <sheetView zoomScale="130" zoomScaleNormal="130" workbookViewId="0">
      <selection sqref="A1:D2"/>
    </sheetView>
  </sheetViews>
  <sheetFormatPr defaultColWidth="12" defaultRowHeight="13.15"/>
  <cols>
    <col min="1" max="1" width="18" customWidth="1"/>
    <col min="3" max="3" width="17.83203125" customWidth="1"/>
    <col min="4" max="4" width="10" customWidth="1"/>
    <col min="5" max="9" width="6.1640625" hidden="1" customWidth="1"/>
    <col min="10" max="32" width="5.6640625" customWidth="1"/>
  </cols>
  <sheetData>
    <row r="1" spans="1:22">
      <c r="A1" s="205" t="e" vm="1">
        <v>#VALUE!</v>
      </c>
      <c r="B1" s="205"/>
      <c r="C1" s="205"/>
      <c r="D1" s="205"/>
      <c r="E1" s="71"/>
      <c r="F1" s="71"/>
      <c r="G1" s="71"/>
      <c r="H1" s="71"/>
      <c r="I1" s="71"/>
      <c r="J1" s="71"/>
      <c r="K1" s="71"/>
      <c r="L1" s="71"/>
      <c r="M1" s="71"/>
      <c r="N1" s="71"/>
      <c r="O1" s="71"/>
      <c r="P1" s="71"/>
      <c r="Q1" s="71"/>
      <c r="R1" s="71"/>
      <c r="S1" s="71"/>
      <c r="T1" s="71"/>
      <c r="U1" s="71"/>
      <c r="V1" s="71"/>
    </row>
    <row r="2" spans="1:22">
      <c r="A2" s="205"/>
      <c r="B2" s="205"/>
      <c r="C2" s="205"/>
      <c r="D2" s="205"/>
      <c r="E2" s="71"/>
      <c r="F2" s="71"/>
      <c r="G2" s="71"/>
      <c r="H2" s="71"/>
      <c r="I2" s="71"/>
      <c r="J2" s="71"/>
      <c r="K2" s="71"/>
      <c r="L2" s="71"/>
      <c r="M2" s="71"/>
      <c r="N2" s="71"/>
      <c r="O2" s="71"/>
      <c r="P2" s="71"/>
      <c r="Q2" s="71"/>
      <c r="R2" s="71"/>
      <c r="S2" s="71"/>
      <c r="T2" s="71"/>
      <c r="U2" s="71"/>
      <c r="V2" s="71"/>
    </row>
    <row r="3" spans="1:22">
      <c r="A3" s="205" t="s">
        <v>34</v>
      </c>
      <c r="B3" s="205"/>
      <c r="C3" s="205"/>
      <c r="D3" s="205"/>
      <c r="E3" s="71"/>
      <c r="F3" s="71"/>
      <c r="G3" s="71"/>
      <c r="H3" s="71"/>
      <c r="I3" s="71"/>
      <c r="J3" s="71"/>
      <c r="K3" s="71"/>
      <c r="L3" s="71"/>
      <c r="M3" s="71"/>
      <c r="N3" s="71"/>
      <c r="O3" s="71"/>
      <c r="P3" s="71"/>
      <c r="Q3" s="71"/>
      <c r="R3" s="71"/>
      <c r="S3" s="71"/>
      <c r="T3" s="71"/>
      <c r="U3" s="71"/>
      <c r="V3" s="71"/>
    </row>
    <row r="4" spans="1:22">
      <c r="A4" s="72" t="s">
        <v>35</v>
      </c>
      <c r="B4" s="6"/>
      <c r="C4" s="71"/>
      <c r="D4" s="71"/>
      <c r="E4" s="71"/>
      <c r="F4" s="71"/>
      <c r="G4" s="71"/>
      <c r="H4" s="71"/>
      <c r="I4" s="71"/>
      <c r="J4" s="71"/>
      <c r="K4" s="71"/>
      <c r="L4" s="202" t="s">
        <v>36</v>
      </c>
      <c r="M4" s="202"/>
      <c r="N4" s="202"/>
      <c r="O4" s="202"/>
      <c r="P4" s="206"/>
      <c r="Q4" s="206"/>
      <c r="R4" s="206"/>
      <c r="S4" s="206"/>
      <c r="T4" s="206"/>
      <c r="U4" s="206"/>
      <c r="V4" s="206"/>
    </row>
    <row r="5" spans="1:22">
      <c r="A5" s="72" t="s">
        <v>37</v>
      </c>
      <c r="B5" s="6"/>
      <c r="C5" s="71"/>
      <c r="D5" s="71"/>
      <c r="E5" s="71"/>
      <c r="F5" s="71"/>
      <c r="G5" s="71"/>
      <c r="H5" s="71"/>
      <c r="I5" s="71"/>
      <c r="J5" s="71"/>
      <c r="K5" s="71"/>
      <c r="L5" s="202"/>
      <c r="M5" s="202"/>
      <c r="N5" s="202"/>
      <c r="O5" s="202"/>
      <c r="P5" s="206"/>
      <c r="Q5" s="206"/>
      <c r="R5" s="206"/>
      <c r="S5" s="206"/>
      <c r="T5" s="206"/>
      <c r="U5" s="206"/>
      <c r="V5" s="206"/>
    </row>
    <row r="6" spans="1:22">
      <c r="A6" s="72" t="s">
        <v>38</v>
      </c>
      <c r="B6" s="6"/>
      <c r="C6" s="71"/>
      <c r="D6" s="71"/>
      <c r="E6" s="71"/>
      <c r="F6" s="71"/>
      <c r="G6" s="71"/>
      <c r="H6" s="71"/>
      <c r="I6" s="71"/>
      <c r="J6" s="71"/>
      <c r="K6" s="71"/>
      <c r="L6" s="201" t="s">
        <v>39</v>
      </c>
      <c r="M6" s="201"/>
      <c r="N6" s="201"/>
      <c r="O6" s="201"/>
      <c r="P6" s="204"/>
      <c r="Q6" s="204"/>
      <c r="R6" s="204"/>
      <c r="S6" s="204"/>
      <c r="T6" s="204"/>
      <c r="U6" s="204"/>
      <c r="V6" s="204"/>
    </row>
    <row r="7" spans="1:22">
      <c r="A7" s="72" t="s">
        <v>40</v>
      </c>
      <c r="B7" s="71"/>
      <c r="C7" s="71"/>
      <c r="D7" s="71"/>
      <c r="E7" s="71"/>
      <c r="F7" s="71"/>
      <c r="G7" s="71"/>
      <c r="H7" s="71"/>
      <c r="I7" s="71"/>
      <c r="J7" s="71"/>
      <c r="K7" s="71"/>
      <c r="L7" s="201" t="s">
        <v>41</v>
      </c>
      <c r="M7" s="201"/>
      <c r="N7" s="201"/>
      <c r="O7" s="201"/>
      <c r="P7" s="204"/>
      <c r="Q7" s="204"/>
      <c r="R7" s="204"/>
      <c r="S7" s="204"/>
      <c r="T7" s="204"/>
      <c r="U7" s="204"/>
      <c r="V7" s="204"/>
    </row>
    <row r="8" spans="1:22">
      <c r="A8" s="72" t="s">
        <v>42</v>
      </c>
      <c r="B8" s="56"/>
      <c r="C8" s="71"/>
      <c r="D8" s="71"/>
      <c r="E8" s="71"/>
      <c r="F8" s="71"/>
      <c r="G8" s="71"/>
      <c r="H8" s="71"/>
      <c r="I8" s="71"/>
      <c r="J8" s="71"/>
      <c r="K8" s="71"/>
      <c r="L8" s="201" t="s">
        <v>43</v>
      </c>
      <c r="M8" s="201"/>
      <c r="N8" s="201"/>
      <c r="O8" s="201"/>
      <c r="P8" s="204"/>
      <c r="Q8" s="204"/>
      <c r="R8" s="204"/>
      <c r="S8" s="204"/>
      <c r="T8" s="204"/>
      <c r="U8" s="204"/>
      <c r="V8" s="204"/>
    </row>
    <row r="9" spans="1:22">
      <c r="A9" s="72" t="s">
        <v>44</v>
      </c>
      <c r="B9" s="71"/>
      <c r="C9" s="72" t="s">
        <v>45</v>
      </c>
      <c r="D9" s="73" t="e">
        <f>_xlfn.XLOOKUP(B9,Liste!B3:Q3,Liste!B4:Q4)</f>
        <v>#N/A</v>
      </c>
      <c r="E9" s="71"/>
      <c r="F9" s="71"/>
      <c r="G9" s="71"/>
      <c r="H9" s="71"/>
      <c r="I9" s="71"/>
      <c r="J9" s="71"/>
      <c r="K9" s="71"/>
      <c r="L9" s="201" t="s">
        <v>46</v>
      </c>
      <c r="M9" s="201"/>
      <c r="N9" s="201"/>
      <c r="O9" s="201"/>
      <c r="P9" s="204"/>
      <c r="Q9" s="204"/>
      <c r="R9" s="204"/>
      <c r="S9" s="204"/>
      <c r="T9" s="204"/>
      <c r="U9" s="204"/>
      <c r="V9" s="204"/>
    </row>
    <row r="10" spans="1:22">
      <c r="A10" s="72" t="s">
        <v>47</v>
      </c>
      <c r="B10" s="56"/>
      <c r="C10" s="72" t="s">
        <v>48</v>
      </c>
      <c r="D10" s="73" t="e">
        <f>_xlfn.XLOOKUP(B9,Liste!B3:Q3,Liste!B5:Q5)</f>
        <v>#N/A</v>
      </c>
      <c r="E10" s="71"/>
      <c r="F10" s="71"/>
      <c r="G10" s="71"/>
      <c r="H10" s="71"/>
      <c r="I10" s="71"/>
      <c r="J10" s="71"/>
      <c r="K10" s="71"/>
      <c r="L10" s="201" t="s">
        <v>49</v>
      </c>
      <c r="M10" s="201"/>
      <c r="N10" s="201"/>
      <c r="O10" s="201"/>
      <c r="P10" s="204"/>
      <c r="Q10" s="204"/>
      <c r="R10" s="204"/>
      <c r="S10" s="204"/>
      <c r="T10" s="204"/>
      <c r="U10" s="204"/>
      <c r="V10" s="204"/>
    </row>
    <row r="11" spans="1:22">
      <c r="A11" s="72" t="s">
        <v>50</v>
      </c>
      <c r="B11" s="71"/>
      <c r="C11" s="72" t="s">
        <v>51</v>
      </c>
      <c r="D11" s="73" t="e">
        <f>_xlfn.XLOOKUP(B9,Liste!B3:Q3,Liste!B6:Q6)</f>
        <v>#N/A</v>
      </c>
      <c r="E11" s="71"/>
      <c r="F11" s="71"/>
      <c r="G11" s="71"/>
      <c r="H11" s="71"/>
      <c r="I11" s="71"/>
      <c r="J11" s="71"/>
      <c r="K11" s="71"/>
      <c r="L11" s="201" t="s">
        <v>52</v>
      </c>
      <c r="M11" s="201"/>
      <c r="N11" s="201"/>
      <c r="O11" s="201"/>
      <c r="P11" s="204"/>
      <c r="Q11" s="204"/>
      <c r="R11" s="204"/>
      <c r="S11" s="204"/>
      <c r="T11" s="204"/>
      <c r="U11" s="204"/>
      <c r="V11" s="204"/>
    </row>
    <row r="12" spans="1:22">
      <c r="A12" s="72" t="s">
        <v>53</v>
      </c>
      <c r="B12" s="73">
        <v>50</v>
      </c>
      <c r="C12" s="72" t="s">
        <v>54</v>
      </c>
      <c r="D12" s="73">
        <f>10+(6*MAX(D22:D27))+J12</f>
        <v>16</v>
      </c>
      <c r="E12" s="71"/>
      <c r="F12" s="71"/>
      <c r="G12" s="71"/>
      <c r="H12" s="71"/>
      <c r="I12" s="71"/>
      <c r="J12" s="67">
        <f>G27*6</f>
        <v>0</v>
      </c>
      <c r="K12" s="66"/>
      <c r="L12" s="71"/>
      <c r="M12" s="71"/>
      <c r="N12" s="71"/>
      <c r="O12" s="71"/>
      <c r="P12" s="71"/>
      <c r="Q12" s="71"/>
      <c r="R12" s="71"/>
      <c r="S12" s="71"/>
      <c r="T12" s="71"/>
      <c r="U12" s="71"/>
      <c r="V12" s="71"/>
    </row>
    <row r="13" spans="1:22">
      <c r="A13" s="72" t="s">
        <v>55</v>
      </c>
      <c r="B13" s="73">
        <f>MAX(D46:D51)+C13</f>
        <v>1</v>
      </c>
      <c r="C13" s="68">
        <f>(G33+H33+I33)*3</f>
        <v>0</v>
      </c>
      <c r="D13" s="71"/>
      <c r="E13" s="71"/>
      <c r="F13" s="71"/>
      <c r="G13" s="71"/>
      <c r="H13" s="71"/>
      <c r="I13" s="71"/>
      <c r="J13" s="71"/>
      <c r="K13" s="71"/>
      <c r="L13" s="203" t="s">
        <v>56</v>
      </c>
      <c r="M13" s="203"/>
      <c r="N13" s="203"/>
      <c r="O13" s="71"/>
      <c r="P13" s="71"/>
      <c r="Q13" s="71"/>
      <c r="R13" s="71"/>
      <c r="S13" s="71"/>
      <c r="T13" s="71"/>
      <c r="U13" s="71"/>
      <c r="V13" s="71"/>
    </row>
    <row r="14" spans="1:22">
      <c r="A14" s="72" t="s">
        <v>57</v>
      </c>
      <c r="B14" s="73">
        <f>MAX(D28:D33)</f>
        <v>1</v>
      </c>
      <c r="C14" s="71"/>
      <c r="D14" s="71"/>
      <c r="E14" s="71"/>
      <c r="F14" s="71"/>
      <c r="G14" s="71"/>
      <c r="H14" s="71"/>
      <c r="I14" s="71"/>
      <c r="J14" s="71"/>
      <c r="K14" s="71"/>
      <c r="L14" s="201" t="s">
        <v>58</v>
      </c>
      <c r="M14" s="201"/>
      <c r="N14" s="201"/>
      <c r="O14" s="73">
        <f>_xlfn.XLOOKUP(Carac!$B$9,Liste!$3:$3,Liste!7:7)</f>
        <v>0</v>
      </c>
      <c r="P14" s="71"/>
      <c r="Q14" s="71"/>
      <c r="R14" s="71"/>
      <c r="S14" s="71"/>
      <c r="T14" s="71"/>
      <c r="U14" s="71"/>
      <c r="V14" s="71"/>
    </row>
    <row r="15" spans="1:22">
      <c r="A15" s="72" t="s">
        <v>59</v>
      </c>
      <c r="B15" s="73">
        <f>MAX(D34:D39)+C15</f>
        <v>1</v>
      </c>
      <c r="C15" s="68">
        <f>F31*2</f>
        <v>0</v>
      </c>
      <c r="D15" s="66" t="b">
        <v>0</v>
      </c>
      <c r="E15" s="71"/>
      <c r="F15" s="71"/>
      <c r="G15" s="71"/>
      <c r="H15" s="71"/>
      <c r="I15" s="71"/>
      <c r="J15" s="71"/>
      <c r="K15" s="71"/>
      <c r="L15" s="201" t="s">
        <v>60</v>
      </c>
      <c r="M15" s="201"/>
      <c r="N15" s="201"/>
      <c r="O15" s="73">
        <f>_xlfn.XLOOKUP(Carac!$B$9,Liste!$3:$3,Liste!8:8)</f>
        <v>0</v>
      </c>
      <c r="P15" s="71"/>
      <c r="Q15" s="71"/>
      <c r="R15" s="71"/>
      <c r="S15" s="71"/>
      <c r="T15" s="71"/>
      <c r="U15" s="71"/>
      <c r="V15" s="71"/>
    </row>
    <row r="16" spans="1:22">
      <c r="A16" s="72" t="s">
        <v>61</v>
      </c>
      <c r="B16" s="73">
        <f>MAX(D40:D45)+C16</f>
        <v>1</v>
      </c>
      <c r="C16" s="71"/>
      <c r="D16" s="71"/>
      <c r="E16" s="71"/>
      <c r="F16" s="71"/>
      <c r="G16" s="71"/>
      <c r="H16" s="71"/>
      <c r="I16" s="71"/>
      <c r="J16" s="71"/>
      <c r="K16" s="71"/>
      <c r="L16" s="201" t="s">
        <v>62</v>
      </c>
      <c r="M16" s="201"/>
      <c r="N16" s="201"/>
      <c r="O16" s="73">
        <f>_xlfn.XLOOKUP(Carac!$B$9,Liste!$3:$3,Liste!9:9)</f>
        <v>0</v>
      </c>
      <c r="P16" s="71"/>
      <c r="Q16" s="71"/>
      <c r="R16" s="71"/>
      <c r="S16" s="71"/>
      <c r="T16" s="71"/>
      <c r="U16" s="71"/>
      <c r="V16" s="71"/>
    </row>
    <row r="17" spans="1:15">
      <c r="A17" s="71"/>
      <c r="B17" s="71"/>
      <c r="C17" s="71"/>
      <c r="D17" s="71"/>
      <c r="E17" s="71"/>
      <c r="F17" s="71"/>
      <c r="G17" s="71"/>
      <c r="H17" s="71"/>
      <c r="I17" s="71"/>
      <c r="J17" s="71"/>
      <c r="K17" s="71"/>
      <c r="L17" s="201" t="s">
        <v>63</v>
      </c>
      <c r="M17" s="201"/>
      <c r="N17" s="201"/>
      <c r="O17" s="73">
        <f>_xlfn.XLOOKUP(Carac!$B$9,Liste!$3:$3,Liste!10:10)</f>
        <v>0</v>
      </c>
    </row>
    <row r="18" spans="1:15">
      <c r="A18" s="71"/>
      <c r="B18" s="71"/>
      <c r="C18" s="71"/>
      <c r="D18" s="71"/>
      <c r="E18" s="71"/>
      <c r="F18" s="71"/>
      <c r="G18" s="71"/>
      <c r="H18" s="71"/>
      <c r="I18" s="71"/>
      <c r="J18" s="2"/>
      <c r="K18" s="2"/>
      <c r="L18" s="201" t="s">
        <v>64</v>
      </c>
      <c r="M18" s="201"/>
      <c r="N18" s="201"/>
      <c r="O18" s="73">
        <f>_xlfn.XLOOKUP(Carac!$B$9,Liste!$3:$3,Liste!11:11)</f>
        <v>0</v>
      </c>
    </row>
    <row r="19" spans="1:15">
      <c r="A19" s="71"/>
      <c r="B19" s="71"/>
      <c r="C19" s="71"/>
      <c r="D19" s="71"/>
      <c r="E19" s="71"/>
      <c r="F19" s="71"/>
      <c r="G19" s="71"/>
      <c r="H19" s="71"/>
      <c r="I19" s="71"/>
      <c r="J19" s="2"/>
      <c r="K19" s="2"/>
      <c r="L19" s="201" t="s">
        <v>65</v>
      </c>
      <c r="M19" s="201"/>
      <c r="N19" s="201"/>
      <c r="O19" s="73">
        <f>_xlfn.XLOOKUP(Carac!$B$9,Liste!$3:$3,Liste!12:12)</f>
        <v>0</v>
      </c>
    </row>
    <row r="20" spans="1:15" ht="13.9" thickBot="1">
      <c r="A20" s="71"/>
      <c r="B20" s="71"/>
      <c r="C20" s="71"/>
      <c r="D20" s="71"/>
      <c r="E20" s="71"/>
      <c r="F20" s="71"/>
      <c r="G20" s="71"/>
      <c r="H20" s="71"/>
      <c r="I20" s="71"/>
      <c r="J20" s="71"/>
      <c r="K20" s="71"/>
      <c r="L20" s="71"/>
      <c r="M20" s="71"/>
      <c r="N20" s="71"/>
      <c r="O20" s="71"/>
    </row>
    <row r="21" spans="1:15" ht="27" customHeight="1" thickBot="1">
      <c r="A21" s="71"/>
      <c r="B21" s="71"/>
      <c r="C21" s="71"/>
      <c r="D21" s="71"/>
      <c r="E21" s="138" t="s">
        <v>66</v>
      </c>
      <c r="F21" s="139"/>
      <c r="G21" s="139"/>
      <c r="H21" s="139"/>
      <c r="I21" s="140"/>
      <c r="J21" s="71"/>
      <c r="K21" s="71"/>
      <c r="L21" s="71"/>
      <c r="M21" s="71"/>
      <c r="N21" s="71"/>
      <c r="O21" s="71"/>
    </row>
    <row r="22" spans="1:15">
      <c r="A22" s="193" t="s">
        <v>67</v>
      </c>
      <c r="B22" s="196">
        <v>1</v>
      </c>
      <c r="C22" s="196" t="s">
        <v>68</v>
      </c>
      <c r="D22" s="200">
        <v>1</v>
      </c>
      <c r="E22" s="75" t="b">
        <v>0</v>
      </c>
      <c r="F22" s="76" t="b">
        <v>0</v>
      </c>
      <c r="G22" s="76" t="b">
        <v>0</v>
      </c>
      <c r="H22" s="76" t="b">
        <v>0</v>
      </c>
      <c r="I22" s="117" t="b">
        <v>0</v>
      </c>
      <c r="J22" s="71"/>
      <c r="K22" s="71"/>
      <c r="L22" s="71"/>
      <c r="M22" s="71"/>
      <c r="N22" s="71"/>
      <c r="O22" s="71"/>
    </row>
    <row r="23" spans="1:15">
      <c r="A23" s="194"/>
      <c r="B23" s="197"/>
      <c r="C23" s="148"/>
      <c r="D23" s="150"/>
      <c r="E23" s="77">
        <f>IF(E22=TRUE,1,0)</f>
        <v>0</v>
      </c>
      <c r="F23" s="78">
        <f t="shared" ref="F23:I23" si="0">IF(F22=TRUE,1,0)</f>
        <v>0</v>
      </c>
      <c r="G23" s="78">
        <f t="shared" si="0"/>
        <v>0</v>
      </c>
      <c r="H23" s="78">
        <f t="shared" si="0"/>
        <v>0</v>
      </c>
      <c r="I23" s="118">
        <f t="shared" si="0"/>
        <v>0</v>
      </c>
      <c r="J23" s="71"/>
      <c r="K23" s="71"/>
      <c r="L23" s="71"/>
      <c r="M23" s="71"/>
      <c r="N23" s="71"/>
      <c r="O23" s="71"/>
    </row>
    <row r="24" spans="1:15">
      <c r="A24" s="194"/>
      <c r="B24" s="197"/>
      <c r="C24" s="147" t="s">
        <v>69</v>
      </c>
      <c r="D24" s="149">
        <v>1</v>
      </c>
      <c r="E24" s="79" t="b">
        <v>0</v>
      </c>
      <c r="F24" s="80" t="b">
        <v>0</v>
      </c>
      <c r="G24" s="80" t="b">
        <v>0</v>
      </c>
      <c r="H24" s="80" t="b">
        <v>0</v>
      </c>
      <c r="I24" s="119" t="b">
        <v>0</v>
      </c>
      <c r="J24" s="71"/>
      <c r="K24" s="71"/>
      <c r="L24" s="71"/>
      <c r="M24" s="71"/>
      <c r="N24" s="71"/>
      <c r="O24" s="71"/>
    </row>
    <row r="25" spans="1:15">
      <c r="A25" s="194"/>
      <c r="B25" s="197"/>
      <c r="C25" s="148"/>
      <c r="D25" s="150"/>
      <c r="E25" s="77">
        <f>IF(E24=TRUE,1,0)</f>
        <v>0</v>
      </c>
      <c r="F25" s="78">
        <f t="shared" ref="F25" si="1">IF(F24=TRUE,1,0)</f>
        <v>0</v>
      </c>
      <c r="G25" s="78">
        <f t="shared" ref="G25" si="2">IF(G24=TRUE,1,0)</f>
        <v>0</v>
      </c>
      <c r="H25" s="78">
        <f t="shared" ref="H25" si="3">IF(H24=TRUE,1,0)</f>
        <v>0</v>
      </c>
      <c r="I25" s="118">
        <f t="shared" ref="I25" si="4">IF(I24=TRUE,1,0)</f>
        <v>0</v>
      </c>
      <c r="J25" s="71"/>
      <c r="K25" s="71"/>
      <c r="L25" s="71"/>
      <c r="M25" s="71"/>
      <c r="N25" s="71"/>
      <c r="O25" s="71"/>
    </row>
    <row r="26" spans="1:15">
      <c r="A26" s="194"/>
      <c r="B26" s="197"/>
      <c r="C26" s="147" t="s">
        <v>70</v>
      </c>
      <c r="D26" s="149">
        <v>1</v>
      </c>
      <c r="E26" s="81" t="b">
        <v>0</v>
      </c>
      <c r="F26" s="82" t="b">
        <v>0</v>
      </c>
      <c r="G26" s="82" t="b">
        <v>0</v>
      </c>
      <c r="H26" s="82" t="b">
        <v>0</v>
      </c>
      <c r="I26" s="120" t="b">
        <v>0</v>
      </c>
      <c r="J26" s="71"/>
      <c r="K26" s="71"/>
      <c r="L26" s="71"/>
      <c r="M26" s="71"/>
      <c r="N26" s="71"/>
      <c r="O26" s="71"/>
    </row>
    <row r="27" spans="1:15" ht="13.9" thickBot="1">
      <c r="A27" s="195"/>
      <c r="B27" s="198"/>
      <c r="C27" s="198"/>
      <c r="D27" s="199"/>
      <c r="E27" s="83">
        <f>IF(E26=TRUE,1,0)</f>
        <v>0</v>
      </c>
      <c r="F27" s="84">
        <f t="shared" ref="F27" si="5">IF(F26=TRUE,1,0)</f>
        <v>0</v>
      </c>
      <c r="G27" s="84">
        <f t="shared" ref="G27" si="6">IF(G26=TRUE,1,0)</f>
        <v>0</v>
      </c>
      <c r="H27" s="84">
        <f t="shared" ref="H27" si="7">IF(H26=TRUE,1,0)</f>
        <v>0</v>
      </c>
      <c r="I27" s="121">
        <f t="shared" ref="I27" si="8">IF(I26=TRUE,1,0)</f>
        <v>0</v>
      </c>
      <c r="J27" s="71"/>
      <c r="K27" s="71"/>
      <c r="L27" s="71"/>
      <c r="M27" s="71"/>
      <c r="N27" s="71"/>
      <c r="O27" s="71"/>
    </row>
    <row r="28" spans="1:15">
      <c r="A28" s="181" t="s">
        <v>71</v>
      </c>
      <c r="B28" s="184">
        <v>1</v>
      </c>
      <c r="C28" s="184" t="s">
        <v>72</v>
      </c>
      <c r="D28" s="188">
        <v>1</v>
      </c>
      <c r="E28" s="85" t="b">
        <v>0</v>
      </c>
      <c r="F28" s="86" t="b">
        <v>0</v>
      </c>
      <c r="G28" s="86" t="b">
        <v>0</v>
      </c>
      <c r="H28" s="86" t="b">
        <v>0</v>
      </c>
      <c r="I28" s="122" t="b">
        <v>0</v>
      </c>
      <c r="J28" s="71"/>
      <c r="K28" s="71"/>
      <c r="L28" s="71"/>
      <c r="M28" s="71"/>
      <c r="N28" s="71"/>
      <c r="O28" s="71"/>
    </row>
    <row r="29" spans="1:15">
      <c r="A29" s="182"/>
      <c r="B29" s="185"/>
      <c r="C29" s="187"/>
      <c r="D29" s="189"/>
      <c r="E29" s="87">
        <f>IF(E28=TRUE,1,0)</f>
        <v>0</v>
      </c>
      <c r="F29" s="88">
        <f t="shared" ref="F29" si="9">IF(F28=TRUE,1,0)</f>
        <v>0</v>
      </c>
      <c r="G29" s="88">
        <f t="shared" ref="G29" si="10">IF(G28=TRUE,1,0)</f>
        <v>0</v>
      </c>
      <c r="H29" s="88">
        <f t="shared" ref="H29" si="11">IF(H28=TRUE,1,0)</f>
        <v>0</v>
      </c>
      <c r="I29" s="123">
        <f t="shared" ref="I29" si="12">IF(I28=TRUE,1,0)</f>
        <v>0</v>
      </c>
      <c r="J29" s="71"/>
      <c r="K29" s="71"/>
      <c r="L29" s="71"/>
      <c r="M29" s="71"/>
      <c r="N29" s="71"/>
      <c r="O29" s="71"/>
    </row>
    <row r="30" spans="1:15">
      <c r="A30" s="182"/>
      <c r="B30" s="185"/>
      <c r="C30" s="190" t="s">
        <v>73</v>
      </c>
      <c r="D30" s="191">
        <v>1</v>
      </c>
      <c r="E30" s="89" t="b">
        <v>0</v>
      </c>
      <c r="F30" s="90" t="b">
        <v>0</v>
      </c>
      <c r="G30" s="90" t="b">
        <v>0</v>
      </c>
      <c r="H30" s="90" t="b">
        <v>0</v>
      </c>
      <c r="I30" s="124" t="b">
        <v>0</v>
      </c>
      <c r="J30" s="71"/>
      <c r="K30" s="71"/>
      <c r="L30" s="71"/>
      <c r="M30" s="71"/>
      <c r="N30" s="71"/>
      <c r="O30" s="71"/>
    </row>
    <row r="31" spans="1:15">
      <c r="A31" s="182"/>
      <c r="B31" s="185"/>
      <c r="C31" s="187"/>
      <c r="D31" s="189"/>
      <c r="E31" s="87">
        <f>IF(E30=TRUE,1,0)</f>
        <v>0</v>
      </c>
      <c r="F31" s="88">
        <f t="shared" ref="F31" si="13">IF(F30=TRUE,1,0)</f>
        <v>0</v>
      </c>
      <c r="G31" s="88">
        <f t="shared" ref="G31" si="14">IF(G30=TRUE,1,0)</f>
        <v>0</v>
      </c>
      <c r="H31" s="88">
        <f t="shared" ref="H31" si="15">IF(H30=TRUE,1,0)</f>
        <v>0</v>
      </c>
      <c r="I31" s="123">
        <f t="shared" ref="I31" si="16">IF(I30=TRUE,1,0)</f>
        <v>0</v>
      </c>
      <c r="J31" s="71"/>
      <c r="K31" s="71"/>
      <c r="L31" s="71"/>
      <c r="M31" s="71"/>
      <c r="N31" s="71"/>
      <c r="O31" s="71"/>
    </row>
    <row r="32" spans="1:15">
      <c r="A32" s="182"/>
      <c r="B32" s="185"/>
      <c r="C32" s="190" t="s">
        <v>74</v>
      </c>
      <c r="D32" s="191">
        <v>1</v>
      </c>
      <c r="E32" s="89" t="b">
        <v>0</v>
      </c>
      <c r="F32" s="90" t="b">
        <v>0</v>
      </c>
      <c r="G32" s="90" t="b">
        <v>0</v>
      </c>
      <c r="H32" s="90" t="b">
        <v>0</v>
      </c>
      <c r="I32" s="124" t="b">
        <v>0</v>
      </c>
      <c r="J32" s="71"/>
      <c r="K32" s="71"/>
      <c r="L32" s="71"/>
      <c r="M32" s="71"/>
      <c r="N32" s="71"/>
      <c r="O32" s="71"/>
    </row>
    <row r="33" spans="1:9" ht="13.9" thickBot="1">
      <c r="A33" s="183"/>
      <c r="B33" s="186"/>
      <c r="C33" s="186"/>
      <c r="D33" s="192"/>
      <c r="E33" s="91">
        <f>IF(E32=TRUE,1,0)</f>
        <v>0</v>
      </c>
      <c r="F33" s="92">
        <f t="shared" ref="F33" si="17">IF(F32=TRUE,1,0)</f>
        <v>0</v>
      </c>
      <c r="G33" s="92">
        <f t="shared" ref="G33" si="18">IF(G32=TRUE,1,0)</f>
        <v>0</v>
      </c>
      <c r="H33" s="92">
        <f t="shared" ref="H33" si="19">IF(H32=TRUE,1,0)</f>
        <v>0</v>
      </c>
      <c r="I33" s="125">
        <f t="shared" ref="I33" si="20">IF(I32=TRUE,1,0)</f>
        <v>0</v>
      </c>
    </row>
    <row r="34" spans="1:9">
      <c r="A34" s="169" t="s">
        <v>75</v>
      </c>
      <c r="B34" s="172">
        <v>1</v>
      </c>
      <c r="C34" s="172" t="s">
        <v>76</v>
      </c>
      <c r="D34" s="176">
        <v>1</v>
      </c>
      <c r="E34" s="93" t="b">
        <v>0</v>
      </c>
      <c r="F34" s="94" t="b">
        <v>0</v>
      </c>
      <c r="G34" s="94" t="b">
        <v>0</v>
      </c>
      <c r="H34" s="94" t="b">
        <v>0</v>
      </c>
      <c r="I34" s="126" t="b">
        <v>0</v>
      </c>
    </row>
    <row r="35" spans="1:9">
      <c r="A35" s="170"/>
      <c r="B35" s="173"/>
      <c r="C35" s="175"/>
      <c r="D35" s="177"/>
      <c r="E35" s="95">
        <f>IF(E34=TRUE,1,0)</f>
        <v>0</v>
      </c>
      <c r="F35" s="96">
        <f t="shared" ref="F35" si="21">IF(F34=TRUE,1,0)</f>
        <v>0</v>
      </c>
      <c r="G35" s="96">
        <f t="shared" ref="G35" si="22">IF(G34=TRUE,1,0)</f>
        <v>0</v>
      </c>
      <c r="H35" s="96">
        <f t="shared" ref="H35" si="23">IF(H34=TRUE,1,0)</f>
        <v>0</v>
      </c>
      <c r="I35" s="127">
        <f t="shared" ref="I35" si="24">IF(I34=TRUE,1,0)</f>
        <v>0</v>
      </c>
    </row>
    <row r="36" spans="1:9">
      <c r="A36" s="170"/>
      <c r="B36" s="173"/>
      <c r="C36" s="178" t="s">
        <v>77</v>
      </c>
      <c r="D36" s="179">
        <v>1</v>
      </c>
      <c r="E36" s="97" t="b">
        <v>0</v>
      </c>
      <c r="F36" s="98" t="b">
        <v>0</v>
      </c>
      <c r="G36" s="98" t="b">
        <v>0</v>
      </c>
      <c r="H36" s="98" t="b">
        <v>0</v>
      </c>
      <c r="I36" s="128" t="b">
        <v>0</v>
      </c>
    </row>
    <row r="37" spans="1:9">
      <c r="A37" s="170"/>
      <c r="B37" s="173"/>
      <c r="C37" s="175"/>
      <c r="D37" s="177"/>
      <c r="E37" s="95">
        <f>IF(E36=TRUE,1,0)</f>
        <v>0</v>
      </c>
      <c r="F37" s="96">
        <f t="shared" ref="F37" si="25">IF(F36=TRUE,1,0)</f>
        <v>0</v>
      </c>
      <c r="G37" s="96">
        <f t="shared" ref="G37" si="26">IF(G36=TRUE,1,0)</f>
        <v>0</v>
      </c>
      <c r="H37" s="96">
        <f t="shared" ref="H37" si="27">IF(H36=TRUE,1,0)</f>
        <v>0</v>
      </c>
      <c r="I37" s="127">
        <f t="shared" ref="I37" si="28">IF(I36=TRUE,1,0)</f>
        <v>0</v>
      </c>
    </row>
    <row r="38" spans="1:9">
      <c r="A38" s="170"/>
      <c r="B38" s="173"/>
      <c r="C38" s="178" t="s">
        <v>78</v>
      </c>
      <c r="D38" s="179">
        <v>1</v>
      </c>
      <c r="E38" s="97" t="b">
        <v>0</v>
      </c>
      <c r="F38" s="98" t="b">
        <v>0</v>
      </c>
      <c r="G38" s="98" t="b">
        <v>0</v>
      </c>
      <c r="H38" s="98" t="b">
        <v>0</v>
      </c>
      <c r="I38" s="128" t="b">
        <v>0</v>
      </c>
    </row>
    <row r="39" spans="1:9" ht="13.9" thickBot="1">
      <c r="A39" s="171"/>
      <c r="B39" s="174"/>
      <c r="C39" s="174"/>
      <c r="D39" s="180"/>
      <c r="E39" s="99">
        <f>IF(E38=TRUE,1,0)</f>
        <v>0</v>
      </c>
      <c r="F39" s="100">
        <f t="shared" ref="F39" si="29">IF(F38=TRUE,1,0)</f>
        <v>0</v>
      </c>
      <c r="G39" s="100">
        <f t="shared" ref="G39" si="30">IF(G38=TRUE,1,0)</f>
        <v>0</v>
      </c>
      <c r="H39" s="100">
        <f t="shared" ref="H39" si="31">IF(H38=TRUE,1,0)</f>
        <v>0</v>
      </c>
      <c r="I39" s="129">
        <f t="shared" ref="I39" si="32">IF(I38=TRUE,1,0)</f>
        <v>0</v>
      </c>
    </row>
    <row r="40" spans="1:9">
      <c r="A40" s="157" t="s">
        <v>79</v>
      </c>
      <c r="B40" s="160">
        <v>1</v>
      </c>
      <c r="C40" s="160" t="s">
        <v>80</v>
      </c>
      <c r="D40" s="164">
        <v>1</v>
      </c>
      <c r="E40" s="101" t="b">
        <v>0</v>
      </c>
      <c r="F40" s="102" t="b">
        <v>0</v>
      </c>
      <c r="G40" s="102" t="b">
        <v>0</v>
      </c>
      <c r="H40" s="102" t="b">
        <v>0</v>
      </c>
      <c r="I40" s="130" t="b">
        <v>0</v>
      </c>
    </row>
    <row r="41" spans="1:9">
      <c r="A41" s="158"/>
      <c r="B41" s="161"/>
      <c r="C41" s="163"/>
      <c r="D41" s="165"/>
      <c r="E41" s="103">
        <f>IF(E40=TRUE,1,0)</f>
        <v>0</v>
      </c>
      <c r="F41" s="104">
        <f t="shared" ref="F41" si="33">IF(F40=TRUE,1,0)</f>
        <v>0</v>
      </c>
      <c r="G41" s="104">
        <f t="shared" ref="G41" si="34">IF(G40=TRUE,1,0)</f>
        <v>0</v>
      </c>
      <c r="H41" s="104">
        <f t="shared" ref="H41" si="35">IF(H40=TRUE,1,0)</f>
        <v>0</v>
      </c>
      <c r="I41" s="131">
        <f t="shared" ref="I41" si="36">IF(I40=TRUE,1,0)</f>
        <v>0</v>
      </c>
    </row>
    <row r="42" spans="1:9">
      <c r="A42" s="158"/>
      <c r="B42" s="161"/>
      <c r="C42" s="166" t="s">
        <v>81</v>
      </c>
      <c r="D42" s="167">
        <v>1</v>
      </c>
      <c r="E42" s="105" t="b">
        <v>0</v>
      </c>
      <c r="F42" s="106" t="b">
        <v>0</v>
      </c>
      <c r="G42" s="106" t="b">
        <v>0</v>
      </c>
      <c r="H42" s="106" t="b">
        <v>0</v>
      </c>
      <c r="I42" s="132" t="b">
        <v>0</v>
      </c>
    </row>
    <row r="43" spans="1:9">
      <c r="A43" s="158"/>
      <c r="B43" s="161"/>
      <c r="C43" s="163"/>
      <c r="D43" s="165"/>
      <c r="E43" s="103">
        <f>IF(E42=TRUE,1,0)</f>
        <v>0</v>
      </c>
      <c r="F43" s="104">
        <f t="shared" ref="F43" si="37">IF(F42=TRUE,1,0)</f>
        <v>0</v>
      </c>
      <c r="G43" s="104">
        <f t="shared" ref="G43" si="38">IF(G42=TRUE,1,0)</f>
        <v>0</v>
      </c>
      <c r="H43" s="104">
        <f t="shared" ref="H43" si="39">IF(H42=TRUE,1,0)</f>
        <v>0</v>
      </c>
      <c r="I43" s="131">
        <f t="shared" ref="I43" si="40">IF(I42=TRUE,1,0)</f>
        <v>0</v>
      </c>
    </row>
    <row r="44" spans="1:9">
      <c r="A44" s="158"/>
      <c r="B44" s="161"/>
      <c r="C44" s="166" t="s">
        <v>82</v>
      </c>
      <c r="D44" s="167">
        <v>1</v>
      </c>
      <c r="E44" s="105" t="b">
        <v>0</v>
      </c>
      <c r="F44" s="106" t="b">
        <v>0</v>
      </c>
      <c r="G44" s="106" t="b">
        <v>0</v>
      </c>
      <c r="H44" s="106" t="b">
        <v>0</v>
      </c>
      <c r="I44" s="132" t="b">
        <v>0</v>
      </c>
    </row>
    <row r="45" spans="1:9" ht="13.9" thickBot="1">
      <c r="A45" s="159"/>
      <c r="B45" s="162"/>
      <c r="C45" s="162"/>
      <c r="D45" s="168"/>
      <c r="E45" s="107">
        <f>IF(E44=TRUE,1,0)</f>
        <v>0</v>
      </c>
      <c r="F45" s="108">
        <f t="shared" ref="F45" si="41">IF(F44=TRUE,1,0)</f>
        <v>0</v>
      </c>
      <c r="G45" s="108">
        <f t="shared" ref="G45" si="42">IF(G44=TRUE,1,0)</f>
        <v>0</v>
      </c>
      <c r="H45" s="108">
        <f t="shared" ref="H45" si="43">IF(H44=TRUE,1,0)</f>
        <v>0</v>
      </c>
      <c r="I45" s="133">
        <f t="shared" ref="I45" si="44">IF(I44=TRUE,1,0)</f>
        <v>0</v>
      </c>
    </row>
    <row r="46" spans="1:9">
      <c r="A46" s="151" t="s">
        <v>83</v>
      </c>
      <c r="B46" s="141">
        <v>1</v>
      </c>
      <c r="C46" s="141" t="s">
        <v>84</v>
      </c>
      <c r="D46" s="143">
        <v>1</v>
      </c>
      <c r="E46" s="109" t="b">
        <v>0</v>
      </c>
      <c r="F46" s="110" t="b">
        <v>0</v>
      </c>
      <c r="G46" s="110" t="b">
        <v>0</v>
      </c>
      <c r="H46" s="110" t="b">
        <v>0</v>
      </c>
      <c r="I46" s="134" t="b">
        <v>0</v>
      </c>
    </row>
    <row r="47" spans="1:9">
      <c r="A47" s="152"/>
      <c r="B47" s="154"/>
      <c r="C47" s="142"/>
      <c r="D47" s="144"/>
      <c r="E47" s="111">
        <f>IF(E46=TRUE,1,0)</f>
        <v>0</v>
      </c>
      <c r="F47" s="112">
        <f t="shared" ref="F47" si="45">IF(F46=TRUE,1,0)</f>
        <v>0</v>
      </c>
      <c r="G47" s="112">
        <f t="shared" ref="G47" si="46">IF(G46=TRUE,1,0)</f>
        <v>0</v>
      </c>
      <c r="H47" s="112">
        <f t="shared" ref="H47" si="47">IF(H46=TRUE,1,0)</f>
        <v>0</v>
      </c>
      <c r="I47" s="135">
        <f t="shared" ref="I47" si="48">IF(I46=TRUE,1,0)</f>
        <v>0</v>
      </c>
    </row>
    <row r="48" spans="1:9">
      <c r="A48" s="152"/>
      <c r="B48" s="154"/>
      <c r="C48" s="145" t="s">
        <v>85</v>
      </c>
      <c r="D48" s="146">
        <v>1</v>
      </c>
      <c r="E48" s="113" t="b">
        <v>0</v>
      </c>
      <c r="F48" s="114" t="b">
        <v>0</v>
      </c>
      <c r="G48" s="114" t="b">
        <v>0</v>
      </c>
      <c r="H48" s="114" t="b">
        <v>0</v>
      </c>
      <c r="I48" s="136" t="b">
        <v>0</v>
      </c>
    </row>
    <row r="49" spans="1:9">
      <c r="A49" s="152"/>
      <c r="B49" s="154"/>
      <c r="C49" s="142"/>
      <c r="D49" s="144"/>
      <c r="E49" s="111">
        <f>IF(E48=TRUE,1,0)</f>
        <v>0</v>
      </c>
      <c r="F49" s="112">
        <f t="shared" ref="F49" si="49">IF(F48=TRUE,1,0)</f>
        <v>0</v>
      </c>
      <c r="G49" s="112">
        <f t="shared" ref="G49" si="50">IF(G48=TRUE,1,0)</f>
        <v>0</v>
      </c>
      <c r="H49" s="112">
        <f t="shared" ref="H49" si="51">IF(H48=TRUE,1,0)</f>
        <v>0</v>
      </c>
      <c r="I49" s="135">
        <f t="shared" ref="I49" si="52">IF(I48=TRUE,1,0)</f>
        <v>0</v>
      </c>
    </row>
    <row r="50" spans="1:9">
      <c r="A50" s="152"/>
      <c r="B50" s="154"/>
      <c r="C50" s="145" t="s">
        <v>86</v>
      </c>
      <c r="D50" s="146">
        <v>1</v>
      </c>
      <c r="E50" s="113" t="b">
        <v>0</v>
      </c>
      <c r="F50" s="114" t="b">
        <v>0</v>
      </c>
      <c r="G50" s="114" t="b">
        <v>0</v>
      </c>
      <c r="H50" s="114" t="b">
        <v>0</v>
      </c>
      <c r="I50" s="136" t="b">
        <v>0</v>
      </c>
    </row>
    <row r="51" spans="1:9" ht="13.9" thickBot="1">
      <c r="A51" s="153"/>
      <c r="B51" s="155"/>
      <c r="C51" s="155"/>
      <c r="D51" s="156"/>
      <c r="E51" s="115">
        <f>IF(E50=TRUE,1,0)</f>
        <v>0</v>
      </c>
      <c r="F51" s="116">
        <f t="shared" ref="F51" si="53">IF(F50=TRUE,1,0)</f>
        <v>0</v>
      </c>
      <c r="G51" s="116">
        <f t="shared" ref="G51" si="54">IF(G50=TRUE,1,0)</f>
        <v>0</v>
      </c>
      <c r="H51" s="116">
        <f t="shared" ref="H51" si="55">IF(H50=TRUE,1,0)</f>
        <v>0</v>
      </c>
      <c r="I51" s="137">
        <f t="shared" ref="I51" si="56">IF(I50=TRUE,1,0)</f>
        <v>0</v>
      </c>
    </row>
    <row r="269" spans="4:4">
      <c r="D269" s="71">
        <v>0</v>
      </c>
    </row>
  </sheetData>
  <protectedRanges>
    <protectedRange sqref="B4:B11 P4:V11 B22:B51 D22:D51" name="Création"/>
    <protectedRange sqref="E21:I51" name="Overdrives"/>
  </protectedRanges>
  <mergeCells count="64">
    <mergeCell ref="P10:V10"/>
    <mergeCell ref="P11:V11"/>
    <mergeCell ref="P4:V5"/>
    <mergeCell ref="P6:V6"/>
    <mergeCell ref="P7:V7"/>
    <mergeCell ref="P8:V8"/>
    <mergeCell ref="P9:V9"/>
    <mergeCell ref="A3:D3"/>
    <mergeCell ref="A1:D2"/>
    <mergeCell ref="L8:O8"/>
    <mergeCell ref="L9:O9"/>
    <mergeCell ref="L10:O10"/>
    <mergeCell ref="L4:O5"/>
    <mergeCell ref="L7:O7"/>
    <mergeCell ref="L11:O11"/>
    <mergeCell ref="L13:N13"/>
    <mergeCell ref="L6:O6"/>
    <mergeCell ref="L19:N19"/>
    <mergeCell ref="L14:N14"/>
    <mergeCell ref="L15:N15"/>
    <mergeCell ref="L16:N16"/>
    <mergeCell ref="L17:N17"/>
    <mergeCell ref="L18:N18"/>
    <mergeCell ref="A22:A27"/>
    <mergeCell ref="B22:B27"/>
    <mergeCell ref="C26:C27"/>
    <mergeCell ref="D26:D27"/>
    <mergeCell ref="C22:C23"/>
    <mergeCell ref="D22:D23"/>
    <mergeCell ref="A28:A33"/>
    <mergeCell ref="B28:B33"/>
    <mergeCell ref="C28:C29"/>
    <mergeCell ref="D28:D29"/>
    <mergeCell ref="C30:C31"/>
    <mergeCell ref="D30:D31"/>
    <mergeCell ref="C32:C33"/>
    <mergeCell ref="D32:D33"/>
    <mergeCell ref="A34:A39"/>
    <mergeCell ref="B34:B39"/>
    <mergeCell ref="C34:C35"/>
    <mergeCell ref="D34:D35"/>
    <mergeCell ref="C36:C37"/>
    <mergeCell ref="D36:D37"/>
    <mergeCell ref="C38:C39"/>
    <mergeCell ref="D38:D39"/>
    <mergeCell ref="A46:A51"/>
    <mergeCell ref="B46:B51"/>
    <mergeCell ref="C50:C51"/>
    <mergeCell ref="D50:D51"/>
    <mergeCell ref="A40:A45"/>
    <mergeCell ref="B40:B45"/>
    <mergeCell ref="C40:C41"/>
    <mergeCell ref="D40:D41"/>
    <mergeCell ref="C42:C43"/>
    <mergeCell ref="D42:D43"/>
    <mergeCell ref="C44:C45"/>
    <mergeCell ref="D44:D45"/>
    <mergeCell ref="E21:I21"/>
    <mergeCell ref="C46:C47"/>
    <mergeCell ref="D46:D47"/>
    <mergeCell ref="C48:C49"/>
    <mergeCell ref="D48:D49"/>
    <mergeCell ref="C24:C25"/>
    <mergeCell ref="D24:D25"/>
  </mergeCells>
  <conditionalFormatting sqref="B7:B11">
    <cfRule type="cellIs" dxfId="25" priority="1" operator="equal">
      <formula>""</formula>
    </cfRule>
  </conditionalFormatting>
  <conditionalFormatting sqref="D22:D27">
    <cfRule type="cellIs" dxfId="24" priority="87" operator="greaterThan">
      <formula>$B$22</formula>
    </cfRule>
  </conditionalFormatting>
  <conditionalFormatting sqref="D28:D33">
    <cfRule type="cellIs" dxfId="23" priority="89" operator="greaterThan">
      <formula>$B$28</formula>
    </cfRule>
  </conditionalFormatting>
  <conditionalFormatting sqref="D34:D39">
    <cfRule type="cellIs" dxfId="22" priority="90" operator="greaterThan">
      <formula>$B$34</formula>
    </cfRule>
  </conditionalFormatting>
  <conditionalFormatting sqref="D40:D45">
    <cfRule type="cellIs" dxfId="21" priority="91" operator="greaterThan">
      <formula>$B$40</formula>
    </cfRule>
  </conditionalFormatting>
  <conditionalFormatting sqref="D46:D51">
    <cfRule type="cellIs" dxfId="20" priority="92" operator="greaterThan">
      <formula>$B$46</formula>
    </cfRule>
  </conditionalFormatting>
  <conditionalFormatting sqref="P4">
    <cfRule type="cellIs" dxfId="19" priority="10" operator="equal">
      <formula>""</formula>
    </cfRule>
  </conditionalFormatting>
  <conditionalFormatting sqref="P6:V11">
    <cfRule type="cellIs" dxfId="18" priority="2" operator="equal">
      <formula>""</formula>
    </cfRule>
  </conditionalFormatting>
  <pageMargins left="0.7" right="0.7" top="0.75" bottom="0.75" header="0.3" footer="0.3"/>
  <drawing r:id="rId1"/>
  <legacyDrawing r:id="rId2"/>
  <controls>
    <mc:AlternateContent xmlns:mc="http://schemas.openxmlformats.org/markup-compatibility/2006">
      <mc:Choice Requires="x14">
        <control shapeId="4213" r:id="rId3" name="SpinButton1">
          <controlPr defaultSize="0" autoLine="0" r:id="rId4">
            <anchor moveWithCells="1" sizeWithCells="1">
              <from>
                <xdr:col>5</xdr:col>
                <xdr:colOff>0</xdr:colOff>
                <xdr:row>17</xdr:row>
                <xdr:rowOff>7951</xdr:rowOff>
              </from>
              <to>
                <xdr:col>5</xdr:col>
                <xdr:colOff>0</xdr:colOff>
                <xdr:row>17</xdr:row>
                <xdr:rowOff>159026</xdr:rowOff>
              </to>
            </anchor>
          </controlPr>
        </control>
      </mc:Choice>
      <mc:Fallback>
        <control shapeId="4213" r:id="rId3" name="SpinButton1"/>
      </mc:Fallback>
    </mc:AlternateContent>
    <mc:AlternateContent xmlns:mc="http://schemas.openxmlformats.org/markup-compatibility/2006">
      <mc:Choice Requires="x14">
        <control shapeId="4196" r:id="rId5" name="Spinner 100">
          <controlPr defaultSize="0" autoPict="0">
            <anchor moveWithCells="1" sizeWithCells="1">
              <from>
                <xdr:col>12</xdr:col>
                <xdr:colOff>445273</xdr:colOff>
                <xdr:row>18</xdr:row>
                <xdr:rowOff>15903</xdr:rowOff>
              </from>
              <to>
                <xdr:col>12</xdr:col>
                <xdr:colOff>620202</xdr:colOff>
                <xdr:row>19</xdr:row>
                <xdr:rowOff>143123</xdr:rowOff>
              </to>
            </anchor>
          </controlPr>
        </control>
      </mc:Choice>
    </mc:AlternateContent>
  </controls>
  <extLst>
    <ext xmlns:x14="http://schemas.microsoft.com/office/spreadsheetml/2009/9/main" uri="{CCE6A557-97BC-4b89-ADB6-D9C93CAAB3DF}">
      <x14:dataValidations xmlns:xm="http://schemas.microsoft.com/office/excel/2006/main" disablePrompts="1" count="9">
        <x14:dataValidation type="list" allowBlank="1" showInputMessage="1" showErrorMessage="1" xr:uid="{D17E776C-D853-406A-A7CC-9E73F5FD90C5}">
          <x14:formula1>
            <xm:f>Liste!$B$3:$R$3</xm:f>
          </x14:formula1>
          <xm:sqref>B9</xm:sqref>
        </x14:dataValidation>
        <x14:dataValidation type="list" errorStyle="information" allowBlank="1" showInputMessage="1" showErrorMessage="1" errorTitle="Alerte section" error="Cette section ne fait pas partit des sections de base. Aucun logo de section n'appaitra." xr:uid="{F71CFDC7-D1D2-4F7C-AC1C-C9DDA96472CA}">
          <x14:formula1>
            <xm:f>Liste!$B$15:$K$15</xm:f>
          </x14:formula1>
          <xm:sqref>B11</xm:sqref>
        </x14:dataValidation>
        <x14:dataValidation type="list" errorStyle="information" allowBlank="1" showInputMessage="1" showErrorMessage="1" errorTitle="Alerte blason" error="Ce blason ne fait pas partit des blasons prédéfinis, aucun logos de blason n'apparaitra." xr:uid="{BEBDEAAC-45BC-444C-A09C-88425780764D}">
          <x14:formula1>
            <xm:f>Liste!$B$13:$N$13</xm:f>
          </x14:formula1>
          <xm:sqref>B10</xm:sqref>
        </x14:dataValidation>
        <x14:dataValidation type="list" allowBlank="1" showInputMessage="1" showErrorMessage="1" xr:uid="{D8531AA1-1D96-4F2B-8F87-BDD0F3727DF9}">
          <x14:formula1>
            <xm:f>Liste!$B$27:$S$27</xm:f>
          </x14:formula1>
          <xm:sqref>B7</xm:sqref>
        </x14:dataValidation>
        <x14:dataValidation type="list" errorStyle="information" allowBlank="1" showInputMessage="1" showErrorMessage="1" errorTitle="Motivation majeure" error="Cette motivation est un choix libre" xr:uid="{21E586C4-749B-480A-805A-3252B00EF318}">
          <x14:formula1>
            <xm:f>Liste!$B$28:$K$28</xm:f>
          </x14:formula1>
          <xm:sqref>P4</xm:sqref>
        </x14:dataValidation>
        <x14:dataValidation type="list" errorStyle="information" allowBlank="1" showInputMessage="1" showErrorMessage="1" errorTitle="Motivation mineure" error="Cette motivation est un choix libre." xr:uid="{E2A66957-5047-444A-AD56-AD2BF0081CF3}">
          <x14:formula1>
            <xm:f>Liste!$B$29:$R$29</xm:f>
          </x14:formula1>
          <xm:sqref>P6:V7</xm:sqref>
        </x14:dataValidation>
        <x14:dataValidation type="list" errorStyle="warning" allowBlank="1" showInputMessage="1" showErrorMessage="1" errorTitle="Avantage" error="Cet avantage n'est pas disponible dans le livre de règle." xr:uid="{63EC491A-0195-41B2-9726-E5401CDECB9B}">
          <x14:formula1>
            <xm:f>Liste!$B$30:$W$30</xm:f>
          </x14:formula1>
          <xm:sqref>P8:V9</xm:sqref>
        </x14:dataValidation>
        <x14:dataValidation type="list" errorStyle="warning" allowBlank="1" showInputMessage="1" showErrorMessage="1" errorTitle="Avantage" error="Cet avantage n'est pas disponible dans le livre de règle." xr:uid="{336269C2-013D-48A5-9F18-A2496A0B25B6}">
          <x14:formula1>
            <xm:f>Liste!$B$31:$W$31</xm:f>
          </x14:formula1>
          <xm:sqref>P10:V11</xm:sqref>
        </x14:dataValidation>
        <x14:dataValidation type="list" errorStyle="information" allowBlank="1" showInputMessage="1" showErrorMessage="1" errorTitle="Haut fait" error="Ce haut fait est personnalisé." xr:uid="{53221494-50EE-4050-9DA7-CBF9378F3E33}">
          <x14:formula1>
            <xm:f>Liste!$B$32:$O$32</xm:f>
          </x14:formula1>
          <xm:sqref>B8</xm:sqref>
        </x14:dataValidation>
      </x14:dataValidations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2335BC-BC0D-4BA5-B9AC-5D5664665111}">
  <sheetPr codeName="Feuil2">
    <pageSetUpPr fitToPage="1"/>
  </sheetPr>
  <dimension ref="A2:BO138"/>
  <sheetViews>
    <sheetView zoomScale="70" zoomScaleNormal="70" workbookViewId="0"/>
  </sheetViews>
  <sheetFormatPr defaultColWidth="12" defaultRowHeight="13.15"/>
  <cols>
    <col min="1" max="1" width="11.83203125" bestFit="1" customWidth="1"/>
    <col min="2" max="2" width="12.5" customWidth="1"/>
    <col min="14" max="15" width="11" customWidth="1"/>
    <col min="18" max="18" width="11" customWidth="1"/>
    <col min="27" max="27" width="11" customWidth="1"/>
    <col min="41" max="41" width="11" customWidth="1"/>
  </cols>
  <sheetData>
    <row r="2" spans="6:56" ht="16.899999999999999">
      <c r="F2" s="71"/>
      <c r="G2" s="71"/>
      <c r="H2" s="71"/>
      <c r="I2" s="71"/>
      <c r="J2" s="71"/>
      <c r="K2" s="71"/>
      <c r="L2" s="71"/>
      <c r="M2" s="71"/>
      <c r="N2" s="71"/>
      <c r="O2" s="71"/>
      <c r="P2" s="71"/>
      <c r="Q2" s="71"/>
      <c r="R2" s="71"/>
      <c r="S2" s="71"/>
      <c r="T2" s="71"/>
      <c r="U2" s="71"/>
      <c r="V2" s="71"/>
      <c r="W2" s="71"/>
      <c r="X2" s="71"/>
      <c r="Y2" s="71"/>
      <c r="Z2" s="71"/>
      <c r="AA2" s="71"/>
      <c r="AB2" s="265" t="s">
        <v>87</v>
      </c>
      <c r="AC2" s="265"/>
      <c r="AD2" s="265"/>
      <c r="AE2" s="265"/>
      <c r="AF2" s="265"/>
      <c r="AG2" s="71"/>
      <c r="AH2" s="71"/>
      <c r="AI2" s="71"/>
      <c r="AJ2" s="71"/>
      <c r="AK2" s="71"/>
      <c r="AL2" s="71"/>
      <c r="AM2" s="71"/>
      <c r="AN2" s="71"/>
      <c r="AO2" s="71"/>
      <c r="AP2" s="71"/>
      <c r="AQ2" s="71"/>
      <c r="AR2" s="71"/>
      <c r="AS2" s="71"/>
      <c r="AT2" s="71"/>
      <c r="AU2" s="71"/>
      <c r="AV2" s="71"/>
      <c r="AW2" s="71"/>
      <c r="AX2" s="71"/>
      <c r="AY2" s="71"/>
      <c r="AZ2" s="71"/>
      <c r="BA2" s="71"/>
      <c r="BB2" s="71"/>
      <c r="BC2" s="71"/>
      <c r="BD2" s="71"/>
    </row>
    <row r="3" spans="6:56">
      <c r="F3" s="71"/>
      <c r="G3" s="71"/>
      <c r="H3" s="71"/>
      <c r="I3" s="71"/>
      <c r="J3" s="71"/>
      <c r="K3" s="71"/>
      <c r="L3" s="71"/>
      <c r="M3" s="71"/>
      <c r="N3" s="71"/>
      <c r="O3" s="71"/>
      <c r="P3" s="71"/>
      <c r="Q3" s="71"/>
      <c r="R3" s="71"/>
      <c r="S3" s="71"/>
      <c r="T3" s="71"/>
      <c r="U3" s="71"/>
      <c r="V3" s="71"/>
      <c r="W3" s="71"/>
      <c r="X3" s="71"/>
      <c r="Y3" s="71"/>
      <c r="Z3" s="71"/>
      <c r="AA3" s="71"/>
      <c r="AB3" s="71"/>
      <c r="AC3" s="71"/>
      <c r="AD3" s="71"/>
      <c r="AE3" s="71"/>
      <c r="AF3" s="71"/>
      <c r="AG3" s="71"/>
      <c r="AH3" s="71"/>
      <c r="AI3" s="71"/>
      <c r="AJ3" s="71"/>
      <c r="AK3" s="71"/>
      <c r="AL3" s="71"/>
      <c r="AM3" s="71"/>
      <c r="AN3" s="71"/>
      <c r="AO3" s="71"/>
      <c r="AP3" s="71"/>
      <c r="AQ3" s="71"/>
      <c r="AR3" s="71"/>
      <c r="AS3" s="71"/>
      <c r="AT3" s="71"/>
      <c r="AU3" s="71"/>
      <c r="AV3" s="71"/>
      <c r="AW3" s="71"/>
      <c r="AX3" s="71"/>
      <c r="AY3" s="54" t="s">
        <v>58</v>
      </c>
      <c r="AZ3" s="71"/>
      <c r="BA3" s="71"/>
      <c r="BB3" s="71"/>
      <c r="BC3" s="71"/>
      <c r="BD3" s="71"/>
    </row>
    <row r="4" spans="6:56" ht="16.899999999999999">
      <c r="F4" s="71"/>
      <c r="G4" s="71"/>
      <c r="H4" s="71"/>
      <c r="I4" s="71"/>
      <c r="J4" s="71"/>
      <c r="K4" s="71"/>
      <c r="L4" s="71"/>
      <c r="M4" s="71"/>
      <c r="N4" s="71"/>
      <c r="O4" s="71"/>
      <c r="P4" s="71"/>
      <c r="Q4" s="71"/>
      <c r="R4" s="71"/>
      <c r="S4" s="71"/>
      <c r="T4" s="71"/>
      <c r="U4" s="71"/>
      <c r="V4" s="71"/>
      <c r="W4" s="71"/>
      <c r="X4" s="71"/>
      <c r="Y4" s="71"/>
      <c r="Z4" s="71"/>
      <c r="AA4" s="71"/>
      <c r="AB4" s="74" t="s">
        <v>88</v>
      </c>
      <c r="AC4" s="74" t="s">
        <v>89</v>
      </c>
      <c r="AD4" s="74" t="s">
        <v>90</v>
      </c>
      <c r="AE4" s="74" t="s">
        <v>91</v>
      </c>
      <c r="AF4" s="74" t="s">
        <v>92</v>
      </c>
      <c r="AG4" s="71"/>
      <c r="AH4" s="71"/>
      <c r="AI4" s="71"/>
      <c r="AJ4" s="71"/>
      <c r="AK4" s="71"/>
      <c r="AL4" s="71"/>
      <c r="AM4" s="71"/>
      <c r="AN4" s="71"/>
      <c r="AO4" s="71"/>
      <c r="AP4" s="71"/>
      <c r="AQ4" s="71"/>
      <c r="AR4" s="71"/>
      <c r="AS4" s="71"/>
      <c r="AT4" s="71"/>
      <c r="AU4" s="71"/>
      <c r="AV4" s="71"/>
      <c r="AW4" s="71"/>
      <c r="AX4" s="71"/>
      <c r="AY4" s="71" t="s">
        <v>93</v>
      </c>
      <c r="AZ4" s="71">
        <f>AL59+AR59+AX59+BD59+BJ59+AL96+AR96+AX96+BD96+BJ96</f>
        <v>0</v>
      </c>
      <c r="BA4" s="71"/>
      <c r="BB4" s="71"/>
      <c r="BC4" s="71"/>
      <c r="BD4" s="71"/>
    </row>
    <row r="5" spans="6:56">
      <c r="F5" s="71"/>
      <c r="G5" s="71"/>
      <c r="H5" s="71"/>
      <c r="I5" s="71"/>
      <c r="J5" s="71"/>
      <c r="K5" s="71"/>
      <c r="L5" s="71"/>
      <c r="M5" s="71"/>
      <c r="N5" s="71"/>
      <c r="O5" s="71"/>
      <c r="P5" s="71"/>
      <c r="Q5" s="71"/>
      <c r="R5" s="71"/>
      <c r="S5" s="71"/>
      <c r="T5" s="71"/>
      <c r="U5" s="71"/>
      <c r="V5" s="71"/>
      <c r="W5" s="71"/>
      <c r="X5" s="71"/>
      <c r="Y5" s="71"/>
      <c r="Z5" s="71"/>
      <c r="AA5" s="71"/>
      <c r="AB5" s="71"/>
      <c r="AC5" s="71"/>
      <c r="AD5" s="71"/>
      <c r="AE5" s="71"/>
      <c r="AF5" s="71"/>
      <c r="AG5" s="71"/>
      <c r="AH5" s="71"/>
      <c r="AI5" s="71"/>
      <c r="AJ5" s="71"/>
      <c r="AK5" s="71"/>
      <c r="AL5" s="71"/>
      <c r="AM5" s="71"/>
      <c r="AN5" s="71"/>
      <c r="AO5" s="71"/>
      <c r="AP5" s="71"/>
      <c r="AQ5" s="71"/>
      <c r="AR5" s="71"/>
      <c r="AS5" s="71"/>
      <c r="AT5" s="71"/>
      <c r="AU5" s="71"/>
      <c r="AV5" s="71"/>
      <c r="AW5" s="71"/>
      <c r="AX5" s="71"/>
      <c r="AY5" s="71" t="s">
        <v>94</v>
      </c>
      <c r="AZ5" s="71">
        <f>Carac!O14-'Feuille de perso'!AZ4</f>
        <v>0</v>
      </c>
      <c r="BA5" s="71"/>
      <c r="BB5" s="71"/>
      <c r="BC5" s="71"/>
      <c r="BD5" s="71"/>
    </row>
    <row r="6" spans="6:56" ht="14.45">
      <c r="F6" s="71"/>
      <c r="G6" s="71"/>
      <c r="H6" s="71"/>
      <c r="I6" s="71"/>
      <c r="J6" s="71"/>
      <c r="K6" s="71"/>
      <c r="L6" s="71"/>
      <c r="M6" s="71"/>
      <c r="N6" s="71"/>
      <c r="O6" s="71"/>
      <c r="P6" s="71"/>
      <c r="Q6" s="71"/>
      <c r="R6" s="71"/>
      <c r="S6" s="71"/>
      <c r="T6" s="71"/>
      <c r="U6" s="71"/>
      <c r="V6" s="71"/>
      <c r="W6" s="71"/>
      <c r="X6" s="71"/>
      <c r="Y6" s="71"/>
      <c r="Z6" s="71"/>
      <c r="AA6" s="71"/>
      <c r="AB6" s="20"/>
      <c r="AC6" s="20"/>
      <c r="AD6" s="20"/>
      <c r="AE6" s="20"/>
      <c r="AF6" s="20"/>
      <c r="AG6" s="25" t="s">
        <v>95</v>
      </c>
      <c r="AH6" s="71"/>
      <c r="AI6" s="71"/>
      <c r="AJ6" s="71"/>
      <c r="AK6" s="71"/>
      <c r="AL6" s="71"/>
      <c r="AM6" s="71"/>
      <c r="AN6" s="71"/>
      <c r="AO6" s="71"/>
      <c r="AP6" s="71"/>
      <c r="AQ6" s="71"/>
      <c r="AR6" s="71"/>
      <c r="AS6" s="71"/>
      <c r="AT6" s="71"/>
      <c r="AU6" s="71"/>
      <c r="AV6" s="71"/>
      <c r="AW6" s="71"/>
      <c r="AX6" s="71"/>
      <c r="AY6" s="71"/>
      <c r="AZ6" s="71"/>
      <c r="BA6" s="71"/>
      <c r="BB6" s="71"/>
      <c r="BC6" s="71"/>
      <c r="BD6" s="71"/>
    </row>
    <row r="7" spans="6:56" ht="14.45">
      <c r="F7" s="71"/>
      <c r="G7" s="71"/>
      <c r="H7" s="71"/>
      <c r="I7" s="71"/>
      <c r="J7" s="71"/>
      <c r="K7" s="71"/>
      <c r="L7" s="71"/>
      <c r="M7" s="71"/>
      <c r="N7" s="71"/>
      <c r="O7" s="71"/>
      <c r="P7" s="71"/>
      <c r="Q7" s="71"/>
      <c r="R7" s="71"/>
      <c r="S7" s="71"/>
      <c r="T7" s="71"/>
      <c r="U7" s="71"/>
      <c r="V7" s="71"/>
      <c r="W7" s="71"/>
      <c r="X7" s="71"/>
      <c r="Y7" s="71"/>
      <c r="Z7" s="71"/>
      <c r="AA7" s="71"/>
      <c r="AB7" s="71"/>
      <c r="AC7" s="71"/>
      <c r="AD7" s="71"/>
      <c r="AE7" s="71"/>
      <c r="AF7" s="71"/>
      <c r="AG7" s="25"/>
      <c r="AH7" s="71"/>
      <c r="AI7" s="71"/>
      <c r="AJ7" s="71"/>
      <c r="AK7" s="71"/>
      <c r="AL7" s="71"/>
      <c r="AM7" s="71"/>
      <c r="AN7" s="71"/>
      <c r="AO7" s="71"/>
      <c r="AP7" s="71"/>
      <c r="AQ7" s="71"/>
      <c r="AR7" s="71"/>
      <c r="AS7" s="71"/>
      <c r="AT7" s="71"/>
      <c r="AU7" s="71"/>
      <c r="AV7" s="71"/>
      <c r="AW7" s="71"/>
      <c r="AX7" s="71"/>
      <c r="AY7" s="71"/>
      <c r="AZ7" s="71"/>
      <c r="BA7" s="71"/>
      <c r="BB7" s="71"/>
      <c r="BC7" s="71"/>
      <c r="BD7" s="71"/>
    </row>
    <row r="8" spans="6:56" ht="14.45">
      <c r="F8" s="71"/>
      <c r="G8" s="71"/>
      <c r="H8" s="71"/>
      <c r="I8" s="71"/>
      <c r="J8" s="71"/>
      <c r="K8" s="71"/>
      <c r="L8" s="71"/>
      <c r="M8" s="71"/>
      <c r="N8" s="71"/>
      <c r="O8" s="71"/>
      <c r="P8" s="71"/>
      <c r="Q8" s="71"/>
      <c r="R8" s="71"/>
      <c r="S8" s="71"/>
      <c r="T8" s="71"/>
      <c r="U8" s="71"/>
      <c r="V8" s="71"/>
      <c r="W8" s="71"/>
      <c r="X8" s="71"/>
      <c r="Y8" s="71"/>
      <c r="Z8" s="71"/>
      <c r="AA8" s="71"/>
      <c r="AB8" s="20"/>
      <c r="AC8" s="20"/>
      <c r="AD8" s="20"/>
      <c r="AE8" s="20"/>
      <c r="AF8" s="20"/>
      <c r="AG8" s="25" t="s">
        <v>69</v>
      </c>
      <c r="AH8" s="71"/>
      <c r="AI8" s="71"/>
      <c r="AJ8" s="71"/>
      <c r="AK8" s="71"/>
      <c r="AL8" s="71"/>
      <c r="AM8" s="71"/>
      <c r="AN8" s="71"/>
      <c r="AO8" s="71"/>
      <c r="AP8" s="71"/>
      <c r="AQ8" s="71"/>
      <c r="AR8" s="71"/>
      <c r="AS8" s="71"/>
      <c r="AT8" s="71"/>
      <c r="AU8" s="71"/>
      <c r="AV8" s="71"/>
      <c r="AW8" s="71"/>
      <c r="AX8" s="71"/>
      <c r="AY8" s="71"/>
      <c r="AZ8" s="71"/>
      <c r="BA8" s="71"/>
      <c r="BB8" s="71"/>
      <c r="BC8" s="71"/>
      <c r="BD8" s="71"/>
    </row>
    <row r="9" spans="6:56" ht="14.45">
      <c r="F9" s="71"/>
      <c r="G9" s="71"/>
      <c r="H9" s="71"/>
      <c r="I9" s="71"/>
      <c r="J9" s="71"/>
      <c r="K9" s="71"/>
      <c r="L9" s="71"/>
      <c r="M9" s="71"/>
      <c r="N9" s="71"/>
      <c r="O9" s="71"/>
      <c r="P9" s="71"/>
      <c r="Q9" s="71"/>
      <c r="R9" s="71"/>
      <c r="S9" s="71"/>
      <c r="T9" s="71"/>
      <c r="U9" s="71"/>
      <c r="V9" s="71"/>
      <c r="W9" s="71"/>
      <c r="X9" s="71"/>
      <c r="Y9" s="71"/>
      <c r="Z9" s="71"/>
      <c r="AA9" s="71"/>
      <c r="AB9" s="71"/>
      <c r="AC9" s="71"/>
      <c r="AD9" s="71"/>
      <c r="AE9" s="71"/>
      <c r="AF9" s="71"/>
      <c r="AG9" s="25"/>
      <c r="AH9" s="71"/>
      <c r="AI9" s="71"/>
      <c r="AJ9" s="71"/>
      <c r="AK9" s="71"/>
      <c r="AL9" s="71"/>
      <c r="AM9" s="71"/>
      <c r="AN9" s="71"/>
      <c r="AO9" s="71"/>
      <c r="AP9" s="71"/>
      <c r="AQ9" s="71"/>
      <c r="AR9" s="71"/>
      <c r="AS9" s="71"/>
      <c r="AT9" s="71"/>
      <c r="AU9" s="71"/>
      <c r="AV9" s="71"/>
      <c r="AW9" s="71"/>
      <c r="AX9" s="71"/>
      <c r="AY9" s="71"/>
      <c r="AZ9" s="71"/>
      <c r="BA9" s="71"/>
      <c r="BB9" s="71"/>
      <c r="BC9" s="71"/>
      <c r="BD9" s="71"/>
    </row>
    <row r="10" spans="6:56" ht="14.45">
      <c r="F10" s="71"/>
      <c r="G10" s="71"/>
      <c r="H10" s="71"/>
      <c r="I10" s="71"/>
      <c r="J10" s="71"/>
      <c r="K10" s="71"/>
      <c r="L10" s="71"/>
      <c r="M10" s="71"/>
      <c r="N10" s="71"/>
      <c r="O10" s="71"/>
      <c r="P10" s="71"/>
      <c r="Q10" s="71"/>
      <c r="R10" s="71"/>
      <c r="S10" s="71"/>
      <c r="T10" s="71"/>
      <c r="U10" s="71"/>
      <c r="V10" s="71"/>
      <c r="W10" s="71"/>
      <c r="X10" s="71"/>
      <c r="Y10" s="71"/>
      <c r="Z10" s="71"/>
      <c r="AA10" s="71"/>
      <c r="AB10" s="20"/>
      <c r="AC10" s="20"/>
      <c r="AD10" s="20"/>
      <c r="AE10" s="20"/>
      <c r="AF10" s="20"/>
      <c r="AG10" s="25" t="s">
        <v>96</v>
      </c>
      <c r="AH10" s="71"/>
      <c r="AI10" s="71"/>
      <c r="AJ10" s="71"/>
      <c r="AK10" s="71"/>
      <c r="AL10" s="71"/>
      <c r="AM10" s="71"/>
      <c r="AN10" s="71"/>
      <c r="AO10" s="71"/>
      <c r="AP10" s="71"/>
      <c r="AQ10" s="71"/>
      <c r="AR10" s="71"/>
      <c r="AS10" s="71"/>
      <c r="AT10" s="71"/>
      <c r="AU10" s="71"/>
      <c r="AV10" s="71"/>
      <c r="AW10" s="71"/>
      <c r="AX10" s="71"/>
      <c r="AY10" s="71"/>
      <c r="AZ10" s="71"/>
      <c r="BA10" s="71"/>
      <c r="BB10" s="71"/>
      <c r="BC10" s="71"/>
      <c r="BD10" s="71"/>
    </row>
    <row r="11" spans="6:56" ht="14.45">
      <c r="F11" s="71"/>
      <c r="G11" s="71"/>
      <c r="H11" s="71"/>
      <c r="I11" s="71"/>
      <c r="J11" s="71"/>
      <c r="K11" s="71"/>
      <c r="L11" s="71"/>
      <c r="M11" s="71"/>
      <c r="N11" s="71"/>
      <c r="O11" s="71"/>
      <c r="P11" s="71"/>
      <c r="Q11" s="71"/>
      <c r="R11" s="71"/>
      <c r="S11" s="71"/>
      <c r="T11" s="71"/>
      <c r="U11" s="71"/>
      <c r="V11" s="71"/>
      <c r="W11" s="71"/>
      <c r="X11" s="71"/>
      <c r="Y11" s="71"/>
      <c r="Z11" s="71"/>
      <c r="AA11" s="71"/>
      <c r="AB11" s="71"/>
      <c r="AC11" s="71"/>
      <c r="AD11" s="71"/>
      <c r="AE11" s="71"/>
      <c r="AF11" s="71"/>
      <c r="AG11" s="25"/>
      <c r="AH11" s="71"/>
      <c r="AI11" s="71"/>
      <c r="AJ11" s="71"/>
      <c r="AK11" s="71"/>
      <c r="AL11" s="71"/>
      <c r="AM11" s="71"/>
      <c r="AN11" s="71"/>
      <c r="AO11" s="71"/>
      <c r="AP11" s="71"/>
      <c r="AQ11" s="71"/>
      <c r="AR11" s="71"/>
      <c r="AS11" s="71"/>
      <c r="AT11" s="71"/>
      <c r="AU11" s="71"/>
      <c r="AV11" s="71"/>
      <c r="AW11" s="71"/>
      <c r="AX11" s="71"/>
      <c r="AY11" s="71"/>
      <c r="AZ11" s="71"/>
      <c r="BA11" s="71"/>
      <c r="BB11" s="71"/>
      <c r="BC11" s="71"/>
      <c r="BD11" s="71"/>
    </row>
    <row r="12" spans="6:56" ht="14.45">
      <c r="F12" s="71"/>
      <c r="G12" s="71"/>
      <c r="H12" s="71"/>
      <c r="I12" s="71"/>
      <c r="J12" s="71"/>
      <c r="K12" s="71"/>
      <c r="L12" s="71"/>
      <c r="M12" s="71"/>
      <c r="N12" s="71"/>
      <c r="O12" s="71"/>
      <c r="P12" s="71"/>
      <c r="Q12" s="71"/>
      <c r="R12" s="71"/>
      <c r="S12" s="71"/>
      <c r="T12" s="71"/>
      <c r="U12" s="71"/>
      <c r="V12" s="71"/>
      <c r="W12" s="71"/>
      <c r="X12" s="71"/>
      <c r="Y12" s="71"/>
      <c r="Z12" s="71"/>
      <c r="AA12" s="71"/>
      <c r="AB12" s="21"/>
      <c r="AC12" s="21"/>
      <c r="AD12" s="21"/>
      <c r="AE12" s="21"/>
      <c r="AF12" s="21"/>
      <c r="AG12" s="25" t="s">
        <v>72</v>
      </c>
      <c r="AH12" s="71"/>
      <c r="AI12" s="71"/>
      <c r="AJ12" s="71"/>
      <c r="AK12" s="71"/>
      <c r="AL12" s="71"/>
      <c r="AM12" s="71"/>
      <c r="AN12" s="71"/>
      <c r="AO12" s="71"/>
      <c r="AP12" s="71"/>
      <c r="AQ12" s="71"/>
      <c r="AR12" s="71"/>
      <c r="AS12" s="71"/>
      <c r="AT12" s="71"/>
      <c r="AU12" s="71"/>
      <c r="AV12" s="71"/>
      <c r="AW12" s="71"/>
      <c r="AX12" s="71"/>
      <c r="AY12" s="71"/>
      <c r="AZ12" s="71"/>
      <c r="BA12" s="71"/>
      <c r="BB12" s="71"/>
      <c r="BC12" s="71"/>
      <c r="BD12" s="71"/>
    </row>
    <row r="13" spans="6:56" ht="14.45">
      <c r="F13" s="2"/>
      <c r="G13" s="2"/>
      <c r="H13" s="2"/>
      <c r="I13" s="2"/>
      <c r="J13" s="2"/>
      <c r="K13" s="71"/>
      <c r="L13" s="71"/>
      <c r="M13" s="71"/>
      <c r="N13" s="71"/>
      <c r="O13" s="71"/>
      <c r="P13" s="71"/>
      <c r="Q13" s="71"/>
      <c r="R13" s="71"/>
      <c r="S13" s="71"/>
      <c r="T13" s="71"/>
      <c r="U13" s="71"/>
      <c r="V13" s="71"/>
      <c r="W13" s="71"/>
      <c r="X13" s="71"/>
      <c r="Y13" s="71"/>
      <c r="Z13" s="71"/>
      <c r="AA13" s="71"/>
      <c r="AB13" s="71"/>
      <c r="AC13" s="71"/>
      <c r="AD13" s="71"/>
      <c r="AE13" s="71"/>
      <c r="AF13" s="71"/>
      <c r="AG13" s="25"/>
      <c r="AH13" s="71"/>
      <c r="AI13" s="71"/>
      <c r="AJ13" s="71"/>
      <c r="AK13" s="71"/>
      <c r="AL13" s="71"/>
      <c r="AM13" s="71"/>
      <c r="AN13" s="71"/>
      <c r="AO13" s="71"/>
      <c r="AP13" s="71"/>
      <c r="AQ13" s="71"/>
      <c r="AR13" s="71"/>
      <c r="AS13" s="71"/>
      <c r="AT13" s="71"/>
      <c r="AU13" s="54" t="s">
        <v>62</v>
      </c>
      <c r="AV13" s="71"/>
      <c r="AW13" s="71"/>
      <c r="AX13" s="71"/>
      <c r="AY13" s="71"/>
      <c r="AZ13" s="71"/>
      <c r="BA13" s="71"/>
      <c r="BB13" s="71"/>
      <c r="BC13" s="54" t="s">
        <v>63</v>
      </c>
      <c r="BD13" s="71"/>
    </row>
    <row r="14" spans="6:56" ht="14.45">
      <c r="F14" s="2"/>
      <c r="G14" s="2"/>
      <c r="H14" s="2"/>
      <c r="I14" s="2"/>
      <c r="J14" s="2"/>
      <c r="K14" s="71"/>
      <c r="L14" s="71"/>
      <c r="M14" s="71"/>
      <c r="N14" s="71"/>
      <c r="O14" s="71"/>
      <c r="P14" s="71"/>
      <c r="Q14" s="71"/>
      <c r="R14" s="71"/>
      <c r="S14" s="71"/>
      <c r="T14" s="71"/>
      <c r="U14" s="71"/>
      <c r="V14" s="71"/>
      <c r="W14" s="71"/>
      <c r="X14" s="71"/>
      <c r="Y14" s="71"/>
      <c r="Z14" s="71"/>
      <c r="AA14" s="71"/>
      <c r="AB14" s="21"/>
      <c r="AC14" s="21"/>
      <c r="AD14" s="21"/>
      <c r="AE14" s="21"/>
      <c r="AF14" s="21"/>
      <c r="AG14" s="25" t="s">
        <v>73</v>
      </c>
      <c r="AH14" s="71"/>
      <c r="AI14" s="71"/>
      <c r="AJ14" s="71"/>
      <c r="AK14" s="71"/>
      <c r="AL14" s="71"/>
      <c r="AM14" s="71"/>
      <c r="AN14" s="71"/>
      <c r="AO14" s="71"/>
      <c r="AP14" s="71"/>
      <c r="AQ14" s="71"/>
      <c r="AR14" s="71"/>
      <c r="AS14" s="71"/>
      <c r="AT14" s="71"/>
      <c r="AU14" s="71" t="s">
        <v>93</v>
      </c>
      <c r="AV14" s="43">
        <f>AN59+AT59+AZ59+BF59+BL59+AN96+AT96+AZ96+BF96+BL96</f>
        <v>0</v>
      </c>
      <c r="AW14" s="71"/>
      <c r="AX14" s="71"/>
      <c r="AY14" s="71"/>
      <c r="AZ14" s="71"/>
      <c r="BA14" s="71"/>
      <c r="BB14" s="71"/>
      <c r="BC14" s="71" t="s">
        <v>93</v>
      </c>
      <c r="BD14" s="73">
        <f>AO59+AU59+BA59+BG59+BM59+BM96+BG96+BA96+AU96+AO96</f>
        <v>0</v>
      </c>
    </row>
    <row r="15" spans="6:56" ht="14.45">
      <c r="F15" s="2"/>
      <c r="G15" s="2"/>
      <c r="H15" s="2"/>
      <c r="I15" s="2"/>
      <c r="J15" s="2"/>
      <c r="K15" s="71"/>
      <c r="L15" s="71"/>
      <c r="M15" s="71"/>
      <c r="N15" s="71"/>
      <c r="O15" s="71"/>
      <c r="P15" s="71"/>
      <c r="Q15" s="71"/>
      <c r="R15" s="71"/>
      <c r="S15" s="71"/>
      <c r="T15" s="71"/>
      <c r="U15" s="71"/>
      <c r="V15" s="71"/>
      <c r="W15" s="71"/>
      <c r="X15" s="71"/>
      <c r="Y15" s="71"/>
      <c r="Z15" s="71"/>
      <c r="AA15" s="71"/>
      <c r="AB15" s="71"/>
      <c r="AC15" s="71"/>
      <c r="AD15" s="71"/>
      <c r="AE15" s="71"/>
      <c r="AF15" s="71"/>
      <c r="AG15" s="25"/>
      <c r="AH15" s="71"/>
      <c r="AI15" s="71"/>
      <c r="AJ15" s="71"/>
      <c r="AK15" s="71"/>
      <c r="AL15" s="71"/>
      <c r="AM15" s="71"/>
      <c r="AN15" s="71"/>
      <c r="AO15" s="71"/>
      <c r="AP15" s="71"/>
      <c r="AQ15" s="71"/>
      <c r="AR15" s="71"/>
      <c r="AS15" s="71"/>
      <c r="AT15" s="71"/>
      <c r="AU15" s="71" t="s">
        <v>94</v>
      </c>
      <c r="AV15" s="73">
        <f>Carac!O16-'Feuille de perso'!AV14</f>
        <v>0</v>
      </c>
      <c r="AW15" s="71"/>
      <c r="AX15" s="71"/>
      <c r="AY15" s="71"/>
      <c r="AZ15" s="71"/>
      <c r="BA15" s="71"/>
      <c r="BB15" s="71"/>
      <c r="BC15" s="71" t="s">
        <v>94</v>
      </c>
      <c r="BD15" s="73">
        <f>Carac!O17-'Feuille de perso'!BD14</f>
        <v>0</v>
      </c>
    </row>
    <row r="16" spans="6:56" ht="14.45">
      <c r="F16" s="2"/>
      <c r="G16" s="2"/>
      <c r="H16" s="2"/>
      <c r="I16" s="2"/>
      <c r="J16" s="2"/>
      <c r="K16" s="71"/>
      <c r="L16" s="71"/>
      <c r="M16" s="71"/>
      <c r="N16" s="71"/>
      <c r="O16" s="71"/>
      <c r="P16" s="71"/>
      <c r="Q16" s="71"/>
      <c r="R16" s="71"/>
      <c r="S16" s="71"/>
      <c r="T16" s="71"/>
      <c r="U16" s="71"/>
      <c r="V16" s="71"/>
      <c r="W16" s="71"/>
      <c r="X16" s="71"/>
      <c r="Y16" s="71"/>
      <c r="Z16" s="71"/>
      <c r="AA16" s="71"/>
      <c r="AB16" s="21"/>
      <c r="AC16" s="21"/>
      <c r="AD16" s="21"/>
      <c r="AE16" s="21"/>
      <c r="AF16" s="21"/>
      <c r="AG16" s="25" t="s">
        <v>74</v>
      </c>
      <c r="AH16" s="71"/>
      <c r="AI16" s="71"/>
      <c r="AJ16" s="71"/>
      <c r="AK16" s="71"/>
      <c r="AL16" s="71"/>
      <c r="AM16" s="71"/>
      <c r="AN16" s="71"/>
      <c r="AO16" s="71"/>
      <c r="AP16" s="71"/>
      <c r="AQ16" s="71"/>
      <c r="AR16" s="71"/>
      <c r="AS16" s="71"/>
      <c r="AT16" s="71"/>
      <c r="AU16" s="71"/>
      <c r="AV16" s="71"/>
      <c r="AW16" s="71"/>
      <c r="AX16" s="71"/>
      <c r="AY16" s="71"/>
      <c r="AZ16" s="71"/>
      <c r="BA16" s="71"/>
      <c r="BB16" s="71"/>
      <c r="BC16" s="71"/>
      <c r="BD16" s="71"/>
    </row>
    <row r="17" spans="6:55" ht="14.45">
      <c r="F17" s="2"/>
      <c r="G17" s="2"/>
      <c r="H17" s="2"/>
      <c r="I17" s="2"/>
      <c r="J17" s="2"/>
      <c r="K17" s="71"/>
      <c r="L17" s="71"/>
      <c r="M17" s="71"/>
      <c r="N17" s="71"/>
      <c r="O17" s="71"/>
      <c r="P17" s="71"/>
      <c r="Q17" s="71"/>
      <c r="R17" s="71"/>
      <c r="S17" s="71"/>
      <c r="T17" s="71"/>
      <c r="U17" s="71"/>
      <c r="V17" s="71"/>
      <c r="W17" s="71"/>
      <c r="X17" s="71"/>
      <c r="Y17" s="71"/>
      <c r="Z17" s="71"/>
      <c r="AA17" s="71"/>
      <c r="AB17" s="71"/>
      <c r="AC17" s="71"/>
      <c r="AD17" s="71"/>
      <c r="AE17" s="71"/>
      <c r="AF17" s="71"/>
      <c r="AG17" s="25"/>
      <c r="AH17" s="71"/>
      <c r="AI17" s="71"/>
      <c r="AJ17" s="71"/>
      <c r="AK17" s="71"/>
      <c r="AL17" s="71"/>
      <c r="AM17" s="71"/>
      <c r="AN17" s="71"/>
      <c r="AO17" s="71"/>
      <c r="AP17" s="71"/>
      <c r="AQ17" s="71"/>
      <c r="AR17" s="71"/>
      <c r="AS17" s="71"/>
      <c r="AT17" s="71"/>
      <c r="AU17" s="71"/>
      <c r="AV17" s="71"/>
      <c r="AW17" s="71"/>
      <c r="AX17" s="71"/>
      <c r="AY17" s="71"/>
      <c r="AZ17" s="71"/>
      <c r="BA17" s="71"/>
      <c r="BB17" s="71"/>
      <c r="BC17" s="71"/>
    </row>
    <row r="18" spans="6:55" ht="14.45">
      <c r="F18" s="2"/>
      <c r="G18" s="2"/>
      <c r="H18" s="2"/>
      <c r="I18" s="2"/>
      <c r="J18" s="2"/>
      <c r="K18" s="71"/>
      <c r="L18" s="71"/>
      <c r="M18" s="71"/>
      <c r="N18" s="71"/>
      <c r="O18" s="71"/>
      <c r="P18" s="71"/>
      <c r="Q18" s="71"/>
      <c r="R18" s="71"/>
      <c r="S18" s="71"/>
      <c r="T18" s="71"/>
      <c r="U18" s="71"/>
      <c r="V18" s="71"/>
      <c r="W18" s="71"/>
      <c r="X18" s="71"/>
      <c r="Y18" s="71"/>
      <c r="Z18" s="71"/>
      <c r="AA18" s="71"/>
      <c r="AB18" s="22"/>
      <c r="AC18" s="22"/>
      <c r="AD18" s="22"/>
      <c r="AE18" s="22"/>
      <c r="AF18" s="22"/>
      <c r="AG18" s="25" t="s">
        <v>76</v>
      </c>
      <c r="AH18" s="71"/>
      <c r="AI18" s="71"/>
      <c r="AJ18" s="71"/>
      <c r="AK18" s="71"/>
      <c r="AL18" s="71"/>
      <c r="AM18" s="71"/>
      <c r="AN18" s="71"/>
      <c r="AO18" s="71"/>
      <c r="AP18" s="71"/>
      <c r="AQ18" s="71"/>
      <c r="AR18" s="71"/>
      <c r="AS18" s="71"/>
      <c r="AT18" s="71"/>
      <c r="AU18" s="71"/>
      <c r="AV18" s="71"/>
      <c r="AW18" s="71"/>
      <c r="AX18" s="71"/>
      <c r="AY18" s="71"/>
      <c r="AZ18" s="71"/>
      <c r="BA18" s="71"/>
      <c r="BB18" s="71"/>
      <c r="BC18" s="71"/>
    </row>
    <row r="19" spans="6:55" ht="14.45">
      <c r="F19" s="2"/>
      <c r="G19" s="2"/>
      <c r="H19" s="2"/>
      <c r="I19" s="2"/>
      <c r="J19" s="2"/>
      <c r="K19" s="71"/>
      <c r="L19" s="71"/>
      <c r="M19" s="71"/>
      <c r="N19" s="71"/>
      <c r="O19" s="71"/>
      <c r="P19" s="71"/>
      <c r="Q19" s="71"/>
      <c r="R19" s="71"/>
      <c r="S19" s="71"/>
      <c r="T19" s="71"/>
      <c r="U19" s="71"/>
      <c r="V19" s="71"/>
      <c r="W19" s="71"/>
      <c r="X19" s="71"/>
      <c r="Y19" s="71"/>
      <c r="Z19" s="71"/>
      <c r="AA19" s="71"/>
      <c r="AB19" s="71"/>
      <c r="AC19" s="71"/>
      <c r="AD19" s="71"/>
      <c r="AE19" s="71"/>
      <c r="AF19" s="71"/>
      <c r="AG19" s="25"/>
      <c r="AH19" s="71"/>
      <c r="AI19" s="71"/>
      <c r="AJ19" s="71"/>
      <c r="AK19" s="71"/>
      <c r="AL19" s="71"/>
      <c r="AM19" s="71"/>
      <c r="AN19" s="71"/>
      <c r="AO19" s="71"/>
      <c r="AP19" s="71"/>
      <c r="AQ19" s="71"/>
      <c r="AR19" s="71"/>
      <c r="AS19" s="71"/>
      <c r="AT19" s="71"/>
      <c r="AU19" s="71"/>
      <c r="AV19" s="71"/>
      <c r="AW19" s="71"/>
      <c r="AX19" s="71"/>
      <c r="AY19" s="71"/>
      <c r="AZ19" s="71"/>
      <c r="BA19" s="71"/>
      <c r="BB19" s="71"/>
      <c r="BC19" s="71"/>
    </row>
    <row r="20" spans="6:55" ht="14.45">
      <c r="F20" s="2"/>
      <c r="G20" s="2"/>
      <c r="H20" s="2"/>
      <c r="I20" s="2"/>
      <c r="J20" s="2"/>
      <c r="K20" s="71"/>
      <c r="L20" s="71"/>
      <c r="M20" s="71"/>
      <c r="N20" s="71"/>
      <c r="O20" s="71"/>
      <c r="P20" s="71"/>
      <c r="Q20" s="71"/>
      <c r="R20" s="71"/>
      <c r="S20" s="71"/>
      <c r="T20" s="71"/>
      <c r="U20" s="71"/>
      <c r="V20" s="71"/>
      <c r="W20" s="71"/>
      <c r="X20" s="71"/>
      <c r="Y20" s="71"/>
      <c r="Z20" s="71"/>
      <c r="AA20" s="71"/>
      <c r="AB20" s="22"/>
      <c r="AC20" s="22"/>
      <c r="AD20" s="22"/>
      <c r="AE20" s="22"/>
      <c r="AF20" s="22"/>
      <c r="AG20" s="25" t="s">
        <v>77</v>
      </c>
      <c r="AH20" s="71"/>
      <c r="AI20" s="71"/>
      <c r="AJ20" s="71"/>
      <c r="AK20" s="71"/>
      <c r="AL20" s="71"/>
      <c r="AM20" s="71"/>
      <c r="AN20" s="71"/>
      <c r="AO20" s="71"/>
      <c r="AP20" s="71"/>
      <c r="AQ20" s="71"/>
      <c r="AR20" s="71"/>
      <c r="AS20" s="71"/>
      <c r="AT20" s="71"/>
      <c r="AU20" s="71"/>
      <c r="AV20" s="71"/>
      <c r="AW20" s="71"/>
      <c r="AX20" s="71"/>
      <c r="AY20" s="71"/>
      <c r="AZ20" s="71"/>
      <c r="BA20" s="55" t="s">
        <v>60</v>
      </c>
      <c r="BB20" s="71"/>
      <c r="BC20" s="71"/>
    </row>
    <row r="21" spans="6:55" ht="14.45">
      <c r="F21" s="2"/>
      <c r="G21" s="2"/>
      <c r="H21" s="2"/>
      <c r="I21" s="2"/>
      <c r="J21" s="2"/>
      <c r="K21" s="71"/>
      <c r="L21" s="71"/>
      <c r="M21" s="71"/>
      <c r="N21" s="71"/>
      <c r="O21" s="71"/>
      <c r="P21" s="71"/>
      <c r="Q21" s="71"/>
      <c r="R21" s="71"/>
      <c r="S21" s="71"/>
      <c r="T21" s="71"/>
      <c r="U21" s="71"/>
      <c r="V21" s="71"/>
      <c r="W21" s="71"/>
      <c r="X21" s="71"/>
      <c r="Y21" s="71"/>
      <c r="Z21" s="71"/>
      <c r="AA21" s="71"/>
      <c r="AB21" s="71"/>
      <c r="AC21" s="71"/>
      <c r="AD21" s="71"/>
      <c r="AE21" s="71"/>
      <c r="AF21" s="71"/>
      <c r="AG21" s="25"/>
      <c r="AH21" s="71"/>
      <c r="AI21" s="71"/>
      <c r="AJ21" s="71"/>
      <c r="AK21" s="71"/>
      <c r="AL21" s="71"/>
      <c r="AM21" s="71"/>
      <c r="AN21" s="71"/>
      <c r="AO21" s="71"/>
      <c r="AP21" s="71"/>
      <c r="AQ21" s="71"/>
      <c r="AR21" s="71"/>
      <c r="AS21" s="71"/>
      <c r="AT21" s="71"/>
      <c r="AU21" s="71"/>
      <c r="AV21" s="71"/>
      <c r="AW21" s="71"/>
      <c r="AX21" s="71"/>
      <c r="AY21" s="71"/>
      <c r="AZ21" s="71"/>
      <c r="BA21" s="71" t="s">
        <v>93</v>
      </c>
      <c r="BB21" s="73">
        <f>AM59+AS59+AY59+BE59+BK59+BK96+BE96+AY96+AS96+AM96</f>
        <v>0</v>
      </c>
      <c r="BC21" s="71"/>
    </row>
    <row r="22" spans="6:55" ht="14.45">
      <c r="F22" s="2"/>
      <c r="G22" s="2"/>
      <c r="H22" s="2"/>
      <c r="I22" s="2"/>
      <c r="J22" s="2"/>
      <c r="K22" s="71"/>
      <c r="L22" s="71"/>
      <c r="M22" s="71"/>
      <c r="N22" s="71"/>
      <c r="O22" s="71"/>
      <c r="P22" s="71"/>
      <c r="Q22" s="71"/>
      <c r="R22" s="71"/>
      <c r="S22" s="71"/>
      <c r="T22" s="71"/>
      <c r="U22" s="71"/>
      <c r="V22" s="71"/>
      <c r="W22" s="71"/>
      <c r="X22" s="71"/>
      <c r="Y22" s="71"/>
      <c r="Z22" s="71"/>
      <c r="AA22" s="71"/>
      <c r="AB22" s="22"/>
      <c r="AC22" s="22"/>
      <c r="AD22" s="22"/>
      <c r="AE22" s="22"/>
      <c r="AF22" s="22"/>
      <c r="AG22" s="25" t="s">
        <v>78</v>
      </c>
      <c r="AH22" s="71"/>
      <c r="AI22" s="71"/>
      <c r="AJ22" s="71"/>
      <c r="AK22" s="71"/>
      <c r="AL22" s="71"/>
      <c r="AM22" s="71"/>
      <c r="AN22" s="71"/>
      <c r="AO22" s="71"/>
      <c r="AP22" s="71"/>
      <c r="AQ22" s="71"/>
      <c r="AR22" s="71"/>
      <c r="AS22" s="71"/>
      <c r="AT22" s="71"/>
      <c r="AU22" s="71"/>
      <c r="AV22" s="71"/>
      <c r="AW22" s="71"/>
      <c r="AX22" s="71"/>
      <c r="AY22" s="71"/>
      <c r="AZ22" s="71"/>
      <c r="BA22" s="71" t="s">
        <v>94</v>
      </c>
      <c r="BB22" s="73">
        <f>Carac!O15-'Feuille de perso'!BB21</f>
        <v>0</v>
      </c>
      <c r="BC22" s="71"/>
    </row>
    <row r="23" spans="6:55" ht="14.45">
      <c r="F23" s="2"/>
      <c r="G23" s="2"/>
      <c r="H23" s="2"/>
      <c r="I23" s="2"/>
      <c r="J23" s="2"/>
      <c r="K23" s="71"/>
      <c r="L23" s="71"/>
      <c r="M23" s="71"/>
      <c r="N23" s="71"/>
      <c r="O23" s="71"/>
      <c r="P23" s="71"/>
      <c r="Q23" s="71"/>
      <c r="R23" s="71"/>
      <c r="S23" s="71"/>
      <c r="T23" s="71"/>
      <c r="U23" s="71"/>
      <c r="V23" s="71"/>
      <c r="W23" s="71"/>
      <c r="X23" s="71"/>
      <c r="Y23" s="71"/>
      <c r="Z23" s="71"/>
      <c r="AA23" s="71"/>
      <c r="AB23" s="71"/>
      <c r="AC23" s="71"/>
      <c r="AD23" s="71"/>
      <c r="AE23" s="71"/>
      <c r="AF23" s="71"/>
      <c r="AG23" s="25"/>
      <c r="AH23" s="71"/>
      <c r="AI23" s="71"/>
      <c r="AJ23" s="71"/>
      <c r="AK23" s="71"/>
      <c r="AL23" s="71"/>
      <c r="AM23" s="71"/>
      <c r="AN23" s="71"/>
      <c r="AO23" s="71"/>
      <c r="AP23" s="71"/>
      <c r="AQ23" s="71"/>
      <c r="AR23" s="71"/>
      <c r="AS23" s="71"/>
      <c r="AT23" s="71"/>
      <c r="AU23" s="71"/>
      <c r="AV23" s="71"/>
      <c r="AW23" s="71"/>
      <c r="AX23" s="71"/>
      <c r="AY23" s="71"/>
      <c r="AZ23" s="71"/>
      <c r="BA23" s="71"/>
      <c r="BB23" s="71"/>
      <c r="BC23" s="71"/>
    </row>
    <row r="24" spans="6:55" ht="14.45">
      <c r="F24" s="2"/>
      <c r="G24" s="2"/>
      <c r="H24" s="2"/>
      <c r="I24" s="2"/>
      <c r="J24" s="2"/>
      <c r="K24" s="71"/>
      <c r="L24" s="71"/>
      <c r="M24" s="71"/>
      <c r="N24" s="71"/>
      <c r="O24" s="71"/>
      <c r="P24" s="71"/>
      <c r="Q24" s="71"/>
      <c r="R24" s="71"/>
      <c r="S24" s="71"/>
      <c r="T24" s="71"/>
      <c r="U24" s="71"/>
      <c r="V24" s="71"/>
      <c r="W24" s="71"/>
      <c r="X24" s="71"/>
      <c r="Y24" s="71"/>
      <c r="Z24" s="71"/>
      <c r="AA24" s="71"/>
      <c r="AB24" s="23"/>
      <c r="AC24" s="23"/>
      <c r="AD24" s="23"/>
      <c r="AE24" s="23"/>
      <c r="AF24" s="23"/>
      <c r="AG24" s="25" t="s">
        <v>80</v>
      </c>
      <c r="AH24" s="71"/>
      <c r="AI24" s="71"/>
      <c r="AJ24" s="71"/>
      <c r="AK24" s="71"/>
      <c r="AL24" s="71"/>
      <c r="AM24" s="71"/>
      <c r="AN24" s="71"/>
      <c r="AO24" s="71"/>
      <c r="AP24" s="71"/>
      <c r="AQ24" s="71"/>
      <c r="AR24" s="71"/>
      <c r="AS24" s="71"/>
      <c r="AT24" s="71"/>
      <c r="AU24" s="71"/>
      <c r="AV24" s="71"/>
      <c r="AW24" s="71"/>
      <c r="AX24" s="71"/>
      <c r="AY24" s="71"/>
      <c r="AZ24" s="71"/>
      <c r="BA24" s="71"/>
      <c r="BB24" s="71"/>
      <c r="BC24" s="71"/>
    </row>
    <row r="25" spans="6:55" ht="14.45">
      <c r="F25" s="2"/>
      <c r="G25" s="2"/>
      <c r="H25" s="2"/>
      <c r="I25" s="2"/>
      <c r="J25" s="2"/>
      <c r="K25" s="71"/>
      <c r="L25" s="71"/>
      <c r="M25" s="71"/>
      <c r="N25" s="71"/>
      <c r="O25" s="71"/>
      <c r="P25" s="71"/>
      <c r="Q25" s="71"/>
      <c r="R25" s="71"/>
      <c r="S25" s="71"/>
      <c r="T25" s="71"/>
      <c r="U25" s="71"/>
      <c r="V25" s="71"/>
      <c r="W25" s="71"/>
      <c r="X25" s="71"/>
      <c r="Y25" s="71"/>
      <c r="Z25" s="71"/>
      <c r="AA25" s="71"/>
      <c r="AB25" s="71"/>
      <c r="AC25" s="71"/>
      <c r="AD25" s="71"/>
      <c r="AE25" s="71"/>
      <c r="AF25" s="71"/>
      <c r="AG25" s="25"/>
      <c r="AH25" s="71"/>
      <c r="AI25" s="71"/>
      <c r="AJ25" s="71"/>
      <c r="AK25" s="71"/>
      <c r="AL25" s="71"/>
      <c r="AM25" s="71"/>
      <c r="AN25" s="71"/>
      <c r="AO25" s="71"/>
      <c r="AP25" s="71"/>
      <c r="AQ25" s="71"/>
      <c r="AR25" s="71"/>
      <c r="AS25" s="71"/>
      <c r="AT25" s="71"/>
      <c r="AU25" s="71"/>
      <c r="AV25" s="71"/>
      <c r="AW25" s="71"/>
      <c r="AX25" s="71"/>
      <c r="AY25" s="71"/>
      <c r="AZ25" s="71"/>
      <c r="BA25" s="71"/>
      <c r="BB25" s="71"/>
      <c r="BC25" s="71"/>
    </row>
    <row r="26" spans="6:55" ht="14.45">
      <c r="F26" s="2"/>
      <c r="G26" s="2"/>
      <c r="H26" s="2"/>
      <c r="I26" s="2"/>
      <c r="J26" s="2"/>
      <c r="K26" s="71"/>
      <c r="L26" s="71"/>
      <c r="M26" s="71"/>
      <c r="N26" s="71"/>
      <c r="O26" s="71"/>
      <c r="P26" s="71"/>
      <c r="Q26" s="71"/>
      <c r="R26" s="71"/>
      <c r="S26" s="71"/>
      <c r="T26" s="71"/>
      <c r="U26" s="71"/>
      <c r="V26" s="71"/>
      <c r="W26" s="71"/>
      <c r="X26" s="71"/>
      <c r="Y26" s="71"/>
      <c r="Z26" s="71"/>
      <c r="AA26" s="71"/>
      <c r="AB26" s="23"/>
      <c r="AC26" s="23"/>
      <c r="AD26" s="23"/>
      <c r="AE26" s="23"/>
      <c r="AF26" s="23"/>
      <c r="AG26" s="25" t="s">
        <v>81</v>
      </c>
      <c r="AH26" s="71"/>
      <c r="AI26" s="71"/>
      <c r="AJ26" s="71"/>
      <c r="AK26" s="71"/>
      <c r="AL26" s="71"/>
      <c r="AM26" s="71"/>
      <c r="AN26" s="71"/>
      <c r="AO26" s="71"/>
      <c r="AP26" s="71"/>
      <c r="AQ26" s="71"/>
      <c r="AR26" s="71"/>
      <c r="AS26" s="71"/>
      <c r="AT26" s="71"/>
      <c r="AU26" s="71"/>
      <c r="AV26" s="71"/>
      <c r="AW26" s="71"/>
      <c r="AX26" s="71"/>
      <c r="AY26" s="71"/>
      <c r="AZ26" s="71"/>
      <c r="BA26" s="71"/>
      <c r="BB26" s="71"/>
      <c r="BC26" s="71"/>
    </row>
    <row r="27" spans="6:55" ht="14.45">
      <c r="F27" s="2"/>
      <c r="G27" s="2"/>
      <c r="H27" s="2"/>
      <c r="I27" s="2"/>
      <c r="J27" s="2"/>
      <c r="K27" s="71"/>
      <c r="L27" s="71"/>
      <c r="M27" s="71"/>
      <c r="N27" s="71"/>
      <c r="O27" s="71"/>
      <c r="P27" s="71"/>
      <c r="Q27" s="71"/>
      <c r="R27" s="71"/>
      <c r="S27" s="71"/>
      <c r="T27" s="71"/>
      <c r="U27" s="71"/>
      <c r="V27" s="71"/>
      <c r="W27" s="71"/>
      <c r="X27" s="71"/>
      <c r="Y27" s="71"/>
      <c r="Z27" s="71"/>
      <c r="AA27" s="71"/>
      <c r="AB27" s="71"/>
      <c r="AC27" s="71"/>
      <c r="AD27" s="71"/>
      <c r="AE27" s="71"/>
      <c r="AF27" s="71"/>
      <c r="AG27" s="25"/>
      <c r="AH27" s="71"/>
      <c r="AI27" s="71"/>
      <c r="AJ27" s="71"/>
      <c r="AK27" s="71"/>
      <c r="AL27" s="71"/>
      <c r="AM27" s="71"/>
      <c r="AN27" s="71"/>
      <c r="AO27" s="71"/>
      <c r="AP27" s="71"/>
      <c r="AQ27" s="71"/>
      <c r="AR27" s="71"/>
      <c r="AS27" s="71"/>
      <c r="AT27" s="71"/>
      <c r="AU27" s="71"/>
      <c r="AV27" s="71"/>
      <c r="AW27" s="71"/>
      <c r="AX27" s="71"/>
      <c r="AY27" s="71"/>
      <c r="AZ27" s="71"/>
      <c r="BA27" s="71"/>
      <c r="BB27" s="71"/>
      <c r="BC27" s="71"/>
    </row>
    <row r="28" spans="6:55" ht="14.45">
      <c r="F28" s="2"/>
      <c r="G28" s="2"/>
      <c r="H28" s="2"/>
      <c r="I28" s="2"/>
      <c r="J28" s="2"/>
      <c r="K28" s="71"/>
      <c r="L28" s="71"/>
      <c r="M28" s="71"/>
      <c r="N28" s="71"/>
      <c r="O28" s="71"/>
      <c r="P28" s="71"/>
      <c r="Q28" s="71"/>
      <c r="R28" s="71"/>
      <c r="S28" s="71"/>
      <c r="T28" s="71"/>
      <c r="U28" s="71"/>
      <c r="V28" s="71"/>
      <c r="W28" s="71"/>
      <c r="X28" s="71"/>
      <c r="Y28" s="71"/>
      <c r="Z28" s="71"/>
      <c r="AA28" s="71"/>
      <c r="AB28" s="23"/>
      <c r="AC28" s="23"/>
      <c r="AD28" s="23"/>
      <c r="AE28" s="23"/>
      <c r="AF28" s="23"/>
      <c r="AG28" s="25" t="s">
        <v>97</v>
      </c>
      <c r="AH28" s="71"/>
      <c r="AI28" s="71"/>
      <c r="AJ28" s="71"/>
      <c r="AK28" s="71"/>
      <c r="AL28" s="71"/>
      <c r="AM28" s="71"/>
      <c r="AN28" s="71"/>
      <c r="AO28" s="71"/>
      <c r="AP28" s="71"/>
      <c r="AQ28" s="71"/>
      <c r="AR28" s="71"/>
      <c r="AS28" s="71"/>
      <c r="AT28" s="71"/>
      <c r="AU28" s="71"/>
      <c r="AV28" s="71"/>
      <c r="AW28" s="71"/>
      <c r="AX28" s="71"/>
      <c r="AY28" s="71"/>
      <c r="AZ28" s="71"/>
      <c r="BA28" s="71"/>
      <c r="BB28" s="71"/>
      <c r="BC28" s="71"/>
    </row>
    <row r="29" spans="6:55" ht="14.45">
      <c r="F29" s="2"/>
      <c r="G29" s="2"/>
      <c r="H29" s="2"/>
      <c r="I29" s="2"/>
      <c r="J29" s="2"/>
      <c r="K29" s="71"/>
      <c r="L29" s="71"/>
      <c r="M29" s="71"/>
      <c r="N29" s="71"/>
      <c r="O29" s="71"/>
      <c r="P29" s="71"/>
      <c r="Q29" s="71"/>
      <c r="R29" s="71"/>
      <c r="S29" s="71"/>
      <c r="T29" s="71"/>
      <c r="U29" s="71"/>
      <c r="V29" s="71"/>
      <c r="W29" s="71"/>
      <c r="X29" s="71"/>
      <c r="Y29" s="71"/>
      <c r="Z29" s="71"/>
      <c r="AA29" s="71"/>
      <c r="AB29" s="71"/>
      <c r="AC29" s="71"/>
      <c r="AD29" s="71"/>
      <c r="AE29" s="71"/>
      <c r="AF29" s="71"/>
      <c r="AG29" s="25"/>
      <c r="AH29" s="71"/>
      <c r="AI29" s="71"/>
      <c r="AJ29" s="71"/>
      <c r="AK29" s="71"/>
      <c r="AL29" s="71"/>
      <c r="AM29" s="71"/>
      <c r="AN29" s="71"/>
      <c r="AO29" s="71"/>
      <c r="AP29" s="71"/>
      <c r="AQ29" s="71"/>
      <c r="AR29" s="71"/>
      <c r="AS29" s="71"/>
      <c r="AT29" s="71"/>
      <c r="AU29" s="71"/>
      <c r="AV29" s="54" t="s">
        <v>64</v>
      </c>
      <c r="AW29" s="71"/>
      <c r="AX29" s="71"/>
      <c r="AY29" s="71"/>
      <c r="AZ29" s="71"/>
      <c r="BA29" s="71"/>
      <c r="BB29" s="54" t="s">
        <v>65</v>
      </c>
      <c r="BC29" s="71"/>
    </row>
    <row r="30" spans="6:55" ht="14.45">
      <c r="F30" s="2"/>
      <c r="G30" s="2"/>
      <c r="H30" s="2"/>
      <c r="I30" s="2"/>
      <c r="J30" s="2"/>
      <c r="K30" s="71"/>
      <c r="L30" s="71"/>
      <c r="M30" s="71"/>
      <c r="N30" s="71"/>
      <c r="O30" s="71"/>
      <c r="P30" s="71"/>
      <c r="Q30" s="71"/>
      <c r="R30" s="71"/>
      <c r="S30" s="71"/>
      <c r="T30" s="71"/>
      <c r="U30" s="71"/>
      <c r="V30" s="71"/>
      <c r="W30" s="71"/>
      <c r="X30" s="71"/>
      <c r="Y30" s="71"/>
      <c r="Z30" s="71"/>
      <c r="AA30" s="71"/>
      <c r="AB30" s="24"/>
      <c r="AC30" s="24"/>
      <c r="AD30" s="24"/>
      <c r="AE30" s="24"/>
      <c r="AF30" s="24"/>
      <c r="AG30" s="25" t="s">
        <v>98</v>
      </c>
      <c r="AH30" s="71"/>
      <c r="AI30" s="71"/>
      <c r="AJ30" s="71"/>
      <c r="AK30" s="71"/>
      <c r="AL30" s="71"/>
      <c r="AM30" s="71"/>
      <c r="AN30" s="71"/>
      <c r="AO30" s="71"/>
      <c r="AP30" s="71"/>
      <c r="AQ30" s="71"/>
      <c r="AR30" s="71"/>
      <c r="AS30" s="71"/>
      <c r="AT30" s="71"/>
      <c r="AU30" s="71"/>
      <c r="AV30" s="71" t="s">
        <v>93</v>
      </c>
      <c r="AW30" s="73">
        <f>AP59+AV59+BB59+BH59+BN59+AP96+AV96+BB96+BH96+BN96</f>
        <v>0</v>
      </c>
      <c r="AX30" s="71"/>
      <c r="AY30" s="71"/>
      <c r="AZ30" s="71"/>
      <c r="BA30" s="71"/>
      <c r="BB30" s="71" t="s">
        <v>93</v>
      </c>
      <c r="BC30" s="43">
        <f>AQ59+AW59+BC59+BI59+BO59+BO96+BI96+BC96+AW96+AQ96</f>
        <v>0</v>
      </c>
    </row>
    <row r="31" spans="6:55" ht="14.45">
      <c r="F31" s="2"/>
      <c r="G31" s="2"/>
      <c r="H31" s="2"/>
      <c r="I31" s="2"/>
      <c r="J31" s="2"/>
      <c r="K31" s="71"/>
      <c r="L31" s="71"/>
      <c r="M31" s="71"/>
      <c r="N31" s="71"/>
      <c r="O31" s="71"/>
      <c r="P31" s="71"/>
      <c r="Q31" s="71"/>
      <c r="R31" s="71"/>
      <c r="S31" s="71"/>
      <c r="T31" s="71"/>
      <c r="U31" s="71"/>
      <c r="V31" s="71"/>
      <c r="W31" s="71"/>
      <c r="X31" s="71"/>
      <c r="Y31" s="71"/>
      <c r="Z31" s="71"/>
      <c r="AA31" s="71"/>
      <c r="AB31" s="71"/>
      <c r="AC31" s="71"/>
      <c r="AD31" s="71"/>
      <c r="AE31" s="71"/>
      <c r="AF31" s="71"/>
      <c r="AG31" s="25"/>
      <c r="AH31" s="71"/>
      <c r="AI31" s="71"/>
      <c r="AJ31" s="71"/>
      <c r="AK31" s="71"/>
      <c r="AL31" s="71"/>
      <c r="AM31" s="71"/>
      <c r="AN31" s="71"/>
      <c r="AO31" s="71"/>
      <c r="AP31" s="71"/>
      <c r="AQ31" s="71"/>
      <c r="AR31" s="71"/>
      <c r="AS31" s="71"/>
      <c r="AT31" s="71"/>
      <c r="AU31" s="71"/>
      <c r="AV31" s="71" t="s">
        <v>94</v>
      </c>
      <c r="AW31" s="73">
        <f>Carac!O18-'Feuille de perso'!AW30</f>
        <v>0</v>
      </c>
      <c r="AX31" s="71"/>
      <c r="AY31" s="71"/>
      <c r="AZ31" s="71"/>
      <c r="BA31" s="71"/>
      <c r="BB31" s="71" t="s">
        <v>94</v>
      </c>
      <c r="BC31" s="73">
        <f>Carac!O19-'Feuille de perso'!BC30</f>
        <v>0</v>
      </c>
    </row>
    <row r="32" spans="6:55" ht="14.45">
      <c r="F32" s="2"/>
      <c r="G32" s="2"/>
      <c r="H32" s="2"/>
      <c r="I32" s="2"/>
      <c r="J32" s="2"/>
      <c r="K32" s="71"/>
      <c r="L32" s="71"/>
      <c r="M32" s="71"/>
      <c r="N32" s="71"/>
      <c r="O32" s="71"/>
      <c r="P32" s="71"/>
      <c r="Q32" s="71"/>
      <c r="R32" s="71"/>
      <c r="S32" s="71"/>
      <c r="T32" s="71"/>
      <c r="U32" s="71"/>
      <c r="V32" s="71"/>
      <c r="W32" s="71"/>
      <c r="X32" s="71"/>
      <c r="Y32" s="71"/>
      <c r="Z32" s="71"/>
      <c r="AA32" s="71"/>
      <c r="AB32" s="24"/>
      <c r="AC32" s="24"/>
      <c r="AD32" s="24"/>
      <c r="AE32" s="24"/>
      <c r="AF32" s="24"/>
      <c r="AG32" s="25" t="s">
        <v>85</v>
      </c>
      <c r="AH32" s="71"/>
      <c r="AI32" s="71"/>
      <c r="AJ32" s="71"/>
      <c r="AK32" s="71"/>
      <c r="AL32" s="71"/>
      <c r="AM32" s="71"/>
      <c r="AN32" s="71"/>
      <c r="AO32" s="71"/>
      <c r="AP32" s="71"/>
      <c r="AQ32" s="71"/>
      <c r="AR32" s="71"/>
      <c r="AS32" s="71"/>
      <c r="AT32" s="71"/>
      <c r="AU32" s="71"/>
      <c r="AV32" s="71"/>
      <c r="AW32" s="71"/>
      <c r="AX32" s="71"/>
      <c r="AY32" s="71"/>
      <c r="AZ32" s="71"/>
      <c r="BA32" s="71"/>
      <c r="BB32" s="71"/>
      <c r="BC32" s="71"/>
    </row>
    <row r="33" spans="2:33" ht="14.45">
      <c r="B33" s="71"/>
      <c r="C33" s="71"/>
      <c r="D33" s="71"/>
      <c r="E33" s="71"/>
      <c r="F33" s="2"/>
      <c r="G33" s="2"/>
      <c r="H33" s="2"/>
      <c r="I33" s="2"/>
      <c r="J33" s="2"/>
      <c r="K33" s="71"/>
      <c r="L33" s="71"/>
      <c r="M33" s="71"/>
      <c r="N33" s="71"/>
      <c r="O33" s="71"/>
      <c r="P33" s="71"/>
      <c r="Q33" s="71"/>
      <c r="R33" s="71"/>
      <c r="S33" s="71"/>
      <c r="T33" s="71"/>
      <c r="U33" s="71"/>
      <c r="V33" s="71"/>
      <c r="W33" s="71"/>
      <c r="X33" s="71"/>
      <c r="Y33" s="71"/>
      <c r="Z33" s="71"/>
      <c r="AA33" s="71"/>
      <c r="AB33" s="71"/>
      <c r="AC33" s="71"/>
      <c r="AD33" s="71"/>
      <c r="AE33" s="71"/>
      <c r="AF33" s="71"/>
      <c r="AG33" s="25"/>
    </row>
    <row r="34" spans="2:33" ht="14.45">
      <c r="B34" s="71"/>
      <c r="C34" s="71"/>
      <c r="D34" s="71"/>
      <c r="E34" s="71"/>
      <c r="F34" s="2"/>
      <c r="G34" s="2"/>
      <c r="H34" s="2"/>
      <c r="I34" s="2"/>
      <c r="J34" s="2"/>
      <c r="K34" s="71"/>
      <c r="L34" s="71"/>
      <c r="M34" s="71"/>
      <c r="N34" s="71"/>
      <c r="O34" s="71"/>
      <c r="P34" s="71"/>
      <c r="Q34" s="71"/>
      <c r="R34" s="71"/>
      <c r="S34" s="71"/>
      <c r="T34" s="71"/>
      <c r="U34" s="71"/>
      <c r="V34" s="71"/>
      <c r="W34" s="71"/>
      <c r="X34" s="71"/>
      <c r="Y34" s="71"/>
      <c r="Z34" s="71"/>
      <c r="AA34" s="71"/>
      <c r="AB34" s="24"/>
      <c r="AC34" s="24"/>
      <c r="AD34" s="24"/>
      <c r="AE34" s="24"/>
      <c r="AF34" s="24"/>
      <c r="AG34" s="25" t="s">
        <v>99</v>
      </c>
    </row>
    <row r="38" spans="2:33" ht="13.15" customHeight="1">
      <c r="B38" s="71"/>
      <c r="C38" s="71"/>
      <c r="D38" s="71"/>
      <c r="E38" s="71"/>
      <c r="F38" s="71"/>
      <c r="G38" s="71"/>
      <c r="H38" s="71"/>
      <c r="I38" s="71"/>
      <c r="J38" s="71"/>
      <c r="K38" s="71"/>
      <c r="L38" s="71"/>
      <c r="M38" s="71"/>
      <c r="N38" s="71"/>
      <c r="O38" s="71"/>
      <c r="P38" s="71"/>
      <c r="Q38" s="71"/>
      <c r="R38" s="71"/>
      <c r="S38" s="71"/>
      <c r="T38" s="71"/>
      <c r="U38" s="71"/>
      <c r="V38" s="71"/>
      <c r="W38" s="71"/>
      <c r="X38" s="71"/>
      <c r="Y38" s="71"/>
      <c r="Z38" s="71"/>
      <c r="AA38" s="71"/>
      <c r="AB38" s="71"/>
      <c r="AC38" s="71"/>
      <c r="AD38" s="71"/>
      <c r="AE38" s="71"/>
      <c r="AF38" s="71"/>
      <c r="AG38" s="71"/>
    </row>
    <row r="39" spans="2:33" ht="13.15" customHeight="1">
      <c r="B39" s="71"/>
      <c r="C39" s="71"/>
      <c r="D39" s="71"/>
      <c r="E39" s="71"/>
      <c r="F39" s="71"/>
      <c r="G39" s="71"/>
      <c r="H39" s="71"/>
      <c r="I39" s="71"/>
      <c r="J39" s="71"/>
      <c r="K39" s="71"/>
      <c r="L39" s="71"/>
      <c r="M39" s="71"/>
      <c r="N39" s="71"/>
      <c r="O39" s="71"/>
      <c r="P39" s="71"/>
      <c r="Q39" s="71"/>
      <c r="R39" s="71"/>
      <c r="S39" s="71"/>
      <c r="T39" s="71"/>
      <c r="U39" s="71"/>
      <c r="V39" s="71"/>
      <c r="W39" s="71"/>
      <c r="X39" s="71"/>
      <c r="Y39" s="71"/>
      <c r="Z39" s="71"/>
      <c r="AA39" s="71"/>
      <c r="AB39" s="71"/>
      <c r="AC39" s="71"/>
      <c r="AD39" s="71"/>
      <c r="AE39" s="71"/>
      <c r="AF39" s="71"/>
      <c r="AG39" s="71"/>
    </row>
    <row r="40" spans="2:33" ht="13.15" customHeight="1" thickBot="1">
      <c r="B40" s="71"/>
      <c r="C40" s="71"/>
      <c r="D40" s="71"/>
      <c r="E40" s="71"/>
      <c r="F40" s="71"/>
      <c r="G40" s="71"/>
      <c r="H40" s="71"/>
      <c r="I40" s="71"/>
      <c r="J40" s="71"/>
      <c r="K40" s="71"/>
      <c r="L40" s="71"/>
      <c r="M40" s="71"/>
      <c r="N40" s="71"/>
      <c r="O40" s="71"/>
      <c r="P40" s="71"/>
      <c r="Q40" s="71"/>
      <c r="R40" s="71"/>
      <c r="S40" s="71"/>
      <c r="T40" s="71"/>
      <c r="U40" s="71"/>
      <c r="V40" s="71"/>
      <c r="W40" s="71"/>
      <c r="X40" s="71"/>
      <c r="Y40" s="71"/>
      <c r="Z40" s="71"/>
      <c r="AA40" s="71"/>
      <c r="AB40" s="71"/>
      <c r="AC40" s="71"/>
      <c r="AD40" s="71"/>
      <c r="AE40" s="71"/>
      <c r="AF40" s="71"/>
      <c r="AG40" s="71"/>
    </row>
    <row r="41" spans="2:33" ht="13.15" customHeight="1">
      <c r="B41" s="8">
        <f>Carac!D12</f>
        <v>16</v>
      </c>
      <c r="C41" s="250">
        <v>40</v>
      </c>
      <c r="D41" s="71"/>
      <c r="E41" s="71"/>
      <c r="F41" s="8">
        <f>Carac!B12</f>
        <v>50</v>
      </c>
      <c r="G41" s="250">
        <v>50</v>
      </c>
      <c r="H41" s="71"/>
      <c r="I41" s="71"/>
      <c r="J41" s="8" t="e">
        <f>Carac!D9</f>
        <v>#N/A</v>
      </c>
      <c r="K41" s="253">
        <v>60</v>
      </c>
      <c r="L41" s="71"/>
      <c r="M41" s="71"/>
      <c r="N41" s="8" t="e">
        <f>Carac!D10</f>
        <v>#N/A</v>
      </c>
      <c r="O41" s="250">
        <v>80</v>
      </c>
      <c r="P41" s="71"/>
      <c r="Q41" s="71"/>
      <c r="R41" s="71"/>
      <c r="S41" s="71"/>
      <c r="T41" s="71"/>
      <c r="U41" s="71"/>
      <c r="V41" s="71"/>
      <c r="W41" s="71"/>
      <c r="X41" s="71"/>
      <c r="Y41" s="71"/>
      <c r="Z41" s="71"/>
      <c r="AA41" s="71"/>
      <c r="AB41" s="71"/>
      <c r="AC41" s="71"/>
      <c r="AD41" s="71"/>
      <c r="AE41" s="71"/>
      <c r="AF41" s="71"/>
      <c r="AG41" s="71"/>
    </row>
    <row r="42" spans="2:33" ht="13.15" customHeight="1">
      <c r="B42" s="11">
        <f>C41/B41</f>
        <v>2.5</v>
      </c>
      <c r="C42" s="251"/>
      <c r="D42" s="71"/>
      <c r="E42" s="71"/>
      <c r="F42" s="11">
        <f>G41/F41</f>
        <v>1</v>
      </c>
      <c r="G42" s="251"/>
      <c r="H42" s="71"/>
      <c r="I42" s="71"/>
      <c r="J42" s="11" t="e">
        <f>K41/J41</f>
        <v>#N/A</v>
      </c>
      <c r="K42" s="254"/>
      <c r="L42" s="71"/>
      <c r="M42" s="71"/>
      <c r="N42" s="11" t="e">
        <f>O41/N41</f>
        <v>#N/A</v>
      </c>
      <c r="O42" s="251"/>
      <c r="P42" s="71"/>
      <c r="Q42" s="71"/>
      <c r="R42" s="71"/>
      <c r="S42" s="71"/>
      <c r="T42" s="71"/>
      <c r="U42" s="71"/>
      <c r="V42" s="71"/>
      <c r="W42" s="71"/>
      <c r="X42" s="71"/>
      <c r="Y42" s="71"/>
      <c r="Z42" s="71"/>
      <c r="AA42" s="71"/>
      <c r="AB42" s="71"/>
      <c r="AC42" s="71"/>
      <c r="AD42" s="71"/>
      <c r="AE42" s="71"/>
      <c r="AF42" s="71"/>
      <c r="AG42" s="71"/>
    </row>
    <row r="43" spans="2:33" ht="13.15" customHeight="1">
      <c r="B43" s="9"/>
      <c r="C43" s="251"/>
      <c r="D43" s="71"/>
      <c r="E43" s="71"/>
      <c r="F43" s="9"/>
      <c r="G43" s="251"/>
      <c r="H43" s="71"/>
      <c r="I43" s="71"/>
      <c r="J43" s="9"/>
      <c r="K43" s="254"/>
      <c r="L43" s="71"/>
      <c r="M43" s="71"/>
      <c r="N43" s="9"/>
      <c r="O43" s="251"/>
      <c r="P43" s="71"/>
      <c r="Q43" s="71"/>
      <c r="R43" s="71"/>
      <c r="S43" s="71"/>
      <c r="T43" s="71"/>
      <c r="U43" s="71"/>
      <c r="V43" s="71"/>
      <c r="W43" s="71"/>
      <c r="X43" s="71"/>
      <c r="Y43" s="71"/>
      <c r="Z43" s="71"/>
      <c r="AA43" s="71"/>
      <c r="AB43" s="71"/>
      <c r="AC43" s="71"/>
      <c r="AD43" s="71"/>
      <c r="AE43" s="71"/>
      <c r="AF43" s="71"/>
      <c r="AG43" s="71"/>
    </row>
    <row r="44" spans="2:33" ht="13.15" customHeight="1">
      <c r="B44" s="9"/>
      <c r="C44" s="251"/>
      <c r="D44" s="71"/>
      <c r="E44" s="71"/>
      <c r="F44" s="9"/>
      <c r="G44" s="251"/>
      <c r="H44" s="71"/>
      <c r="I44" s="71"/>
      <c r="J44" s="9"/>
      <c r="K44" s="254"/>
      <c r="L44" s="71"/>
      <c r="M44" s="71"/>
      <c r="N44" s="9"/>
      <c r="O44" s="251"/>
      <c r="P44" s="71"/>
      <c r="Q44" s="71"/>
      <c r="R44" s="71"/>
      <c r="S44" s="71"/>
      <c r="T44" s="71"/>
      <c r="U44" s="71"/>
      <c r="V44" s="71"/>
      <c r="W44" s="71"/>
      <c r="X44" s="71"/>
      <c r="Y44" s="71"/>
      <c r="Z44" s="71"/>
      <c r="AA44" s="71"/>
      <c r="AB44" s="71"/>
      <c r="AC44" s="71"/>
      <c r="AD44" s="71"/>
      <c r="AE44" s="71"/>
      <c r="AF44" s="71"/>
      <c r="AG44" s="71"/>
    </row>
    <row r="45" spans="2:33" ht="13.9" customHeight="1">
      <c r="B45" s="9"/>
      <c r="C45" s="251"/>
      <c r="D45" s="71"/>
      <c r="E45" s="71"/>
      <c r="F45" s="9"/>
      <c r="G45" s="251"/>
      <c r="H45" s="71"/>
      <c r="I45" s="71"/>
      <c r="J45" s="9"/>
      <c r="K45" s="254"/>
      <c r="L45" s="71"/>
      <c r="M45" s="71"/>
      <c r="N45" s="9"/>
      <c r="O45" s="251"/>
      <c r="P45" s="71"/>
      <c r="Q45" s="71"/>
      <c r="R45" s="71"/>
      <c r="S45" s="71"/>
      <c r="T45" s="71"/>
      <c r="U45" s="71"/>
      <c r="V45" s="71"/>
      <c r="W45" s="71"/>
      <c r="X45" s="71"/>
      <c r="Y45" s="71"/>
      <c r="Z45" s="71"/>
      <c r="AA45" s="71"/>
      <c r="AB45" s="71"/>
      <c r="AC45" s="71"/>
      <c r="AD45" s="71"/>
      <c r="AE45" s="71"/>
      <c r="AF45" s="71"/>
      <c r="AG45" s="71"/>
    </row>
    <row r="46" spans="2:33" ht="13.9" customHeight="1" thickBot="1">
      <c r="B46" s="10"/>
      <c r="C46" s="252"/>
      <c r="D46" s="71"/>
      <c r="E46" s="71"/>
      <c r="F46" s="10"/>
      <c r="G46" s="252"/>
      <c r="H46" s="71"/>
      <c r="I46" s="71"/>
      <c r="J46" s="10"/>
      <c r="K46" s="255"/>
      <c r="L46" s="71"/>
      <c r="M46" s="71"/>
      <c r="N46" s="10"/>
      <c r="O46" s="252"/>
      <c r="P46" s="71"/>
      <c r="Q46" s="71"/>
      <c r="R46" s="71"/>
      <c r="S46" s="71"/>
      <c r="T46" s="71"/>
      <c r="U46" s="71"/>
      <c r="V46" s="71"/>
      <c r="W46" s="71"/>
      <c r="X46" s="71"/>
      <c r="Y46" s="71"/>
      <c r="Z46" s="71"/>
      <c r="AA46" s="71"/>
      <c r="AB46" s="71"/>
      <c r="AC46" s="71"/>
      <c r="AD46" s="71"/>
      <c r="AE46" s="71"/>
      <c r="AF46" s="71"/>
      <c r="AG46" s="71"/>
    </row>
    <row r="47" spans="2:33">
      <c r="B47" s="71"/>
      <c r="C47" s="71"/>
      <c r="D47" s="71"/>
      <c r="E47" s="71"/>
      <c r="F47" s="71"/>
      <c r="G47" s="71"/>
      <c r="H47" s="71"/>
      <c r="I47" s="71"/>
      <c r="J47" s="71"/>
      <c r="K47" s="71"/>
      <c r="L47" s="71"/>
      <c r="M47" s="71"/>
      <c r="N47" s="71"/>
      <c r="O47" s="71">
        <v>70</v>
      </c>
      <c r="P47" s="71"/>
      <c r="Q47" s="71"/>
      <c r="R47" s="71"/>
      <c r="S47" s="71"/>
      <c r="T47" s="71"/>
      <c r="U47" s="71"/>
      <c r="V47" s="71"/>
      <c r="W47" s="71"/>
      <c r="X47" s="71"/>
      <c r="Y47" s="71"/>
      <c r="Z47" s="71"/>
      <c r="AA47" s="71"/>
      <c r="AB47" s="71"/>
      <c r="AC47" s="71"/>
      <c r="AD47" s="71"/>
      <c r="AE47" s="71"/>
      <c r="AF47" s="71"/>
      <c r="AG47" s="71"/>
    </row>
    <row r="52" spans="3:67" ht="13.35" customHeight="1" thickBot="1">
      <c r="C52" s="16"/>
      <c r="D52" s="71"/>
      <c r="E52" s="71"/>
      <c r="F52" s="71"/>
      <c r="G52" s="71"/>
      <c r="H52" s="71"/>
      <c r="I52" s="71"/>
      <c r="J52" s="71"/>
      <c r="K52" s="71"/>
      <c r="L52" s="71"/>
      <c r="M52" s="71"/>
      <c r="N52" s="71"/>
      <c r="O52" s="71"/>
      <c r="P52" s="71"/>
      <c r="Q52" s="71"/>
      <c r="R52" s="71"/>
      <c r="S52" s="71"/>
      <c r="T52" s="71"/>
      <c r="U52" s="71"/>
      <c r="V52" s="71"/>
      <c r="W52" s="71"/>
      <c r="X52" s="71"/>
      <c r="Y52" s="71"/>
      <c r="Z52" s="71"/>
      <c r="AA52" s="71"/>
      <c r="AB52" s="71"/>
      <c r="AC52" s="71"/>
      <c r="AD52" s="71"/>
      <c r="AE52" s="71"/>
      <c r="AF52" s="71"/>
      <c r="AG52" s="71"/>
      <c r="AH52" s="71"/>
      <c r="AI52" s="71"/>
      <c r="AJ52" s="71"/>
      <c r="AK52" s="71"/>
      <c r="AL52" s="71"/>
      <c r="AM52" s="71"/>
      <c r="AN52" s="71"/>
      <c r="AO52" s="71"/>
      <c r="AP52" s="71"/>
      <c r="AQ52" s="71"/>
      <c r="AR52" s="71"/>
      <c r="AS52" s="71"/>
      <c r="AT52" s="71"/>
      <c r="AU52" s="71"/>
      <c r="AV52" s="71"/>
      <c r="AW52" s="71"/>
      <c r="AX52" s="71"/>
      <c r="AY52" s="71"/>
      <c r="AZ52" s="71"/>
      <c r="BA52" s="71"/>
      <c r="BB52" s="71"/>
      <c r="BC52" s="71"/>
      <c r="BD52" s="71"/>
      <c r="BE52" s="71"/>
      <c r="BF52" s="71"/>
      <c r="BG52" s="71"/>
      <c r="BH52" s="71"/>
      <c r="BI52" s="71"/>
      <c r="BJ52" s="71"/>
      <c r="BK52" s="71"/>
      <c r="BL52" s="71"/>
      <c r="BM52" s="71"/>
      <c r="BN52" s="71"/>
      <c r="BO52" s="71"/>
    </row>
    <row r="53" spans="3:67" ht="13.35" customHeight="1">
      <c r="C53" s="207" t="s">
        <v>100</v>
      </c>
      <c r="D53" s="208"/>
      <c r="E53" s="208"/>
      <c r="F53" s="208"/>
      <c r="G53" s="208"/>
      <c r="H53" s="209"/>
      <c r="I53" s="207" t="s">
        <v>101</v>
      </c>
      <c r="J53" s="208"/>
      <c r="K53" s="208"/>
      <c r="L53" s="208"/>
      <c r="M53" s="208"/>
      <c r="N53" s="209"/>
      <c r="O53" s="207" t="s">
        <v>102</v>
      </c>
      <c r="P53" s="208"/>
      <c r="Q53" s="208"/>
      <c r="R53" s="208"/>
      <c r="S53" s="208"/>
      <c r="T53" s="209"/>
      <c r="U53" s="207" t="s">
        <v>103</v>
      </c>
      <c r="V53" s="208"/>
      <c r="W53" s="208"/>
      <c r="X53" s="208"/>
      <c r="Y53" s="208"/>
      <c r="Z53" s="209"/>
      <c r="AA53" s="207" t="s">
        <v>104</v>
      </c>
      <c r="AB53" s="208"/>
      <c r="AC53" s="208"/>
      <c r="AD53" s="208"/>
      <c r="AE53" s="208"/>
      <c r="AF53" s="209"/>
      <c r="AG53" s="71"/>
      <c r="AH53" s="71"/>
      <c r="AI53" s="71"/>
      <c r="AJ53" s="71"/>
      <c r="AK53" s="71"/>
      <c r="AL53" s="207" t="s">
        <v>105</v>
      </c>
      <c r="AM53" s="208"/>
      <c r="AN53" s="208"/>
      <c r="AO53" s="208"/>
      <c r="AP53" s="208"/>
      <c r="AQ53" s="209"/>
      <c r="AR53" s="207" t="s">
        <v>106</v>
      </c>
      <c r="AS53" s="208"/>
      <c r="AT53" s="208"/>
      <c r="AU53" s="208"/>
      <c r="AV53" s="208"/>
      <c r="AW53" s="209"/>
      <c r="AX53" s="207" t="s">
        <v>107</v>
      </c>
      <c r="AY53" s="208"/>
      <c r="AZ53" s="208"/>
      <c r="BA53" s="208"/>
      <c r="BB53" s="208"/>
      <c r="BC53" s="209"/>
      <c r="BD53" s="207" t="s">
        <v>108</v>
      </c>
      <c r="BE53" s="208"/>
      <c r="BF53" s="208"/>
      <c r="BG53" s="208"/>
      <c r="BH53" s="208"/>
      <c r="BI53" s="209"/>
      <c r="BJ53" s="207" t="s">
        <v>109</v>
      </c>
      <c r="BK53" s="208"/>
      <c r="BL53" s="208"/>
      <c r="BM53" s="208"/>
      <c r="BN53" s="208"/>
      <c r="BO53" s="209"/>
    </row>
    <row r="54" spans="3:67" ht="13.35" customHeight="1">
      <c r="C54" s="210"/>
      <c r="D54" s="211"/>
      <c r="E54" s="211"/>
      <c r="F54" s="211"/>
      <c r="G54" s="211"/>
      <c r="H54" s="212"/>
      <c r="I54" s="210"/>
      <c r="J54" s="211"/>
      <c r="K54" s="211"/>
      <c r="L54" s="211"/>
      <c r="M54" s="211"/>
      <c r="N54" s="212"/>
      <c r="O54" s="210"/>
      <c r="P54" s="211"/>
      <c r="Q54" s="211"/>
      <c r="R54" s="211"/>
      <c r="S54" s="211"/>
      <c r="T54" s="212"/>
      <c r="U54" s="210"/>
      <c r="V54" s="211"/>
      <c r="W54" s="211"/>
      <c r="X54" s="211"/>
      <c r="Y54" s="211"/>
      <c r="Z54" s="212"/>
      <c r="AA54" s="210"/>
      <c r="AB54" s="211"/>
      <c r="AC54" s="211"/>
      <c r="AD54" s="211"/>
      <c r="AE54" s="211"/>
      <c r="AF54" s="212"/>
      <c r="AG54" s="71"/>
      <c r="AH54" s="71"/>
      <c r="AI54" s="71"/>
      <c r="AJ54" s="71"/>
      <c r="AK54" s="71"/>
      <c r="AL54" s="210"/>
      <c r="AM54" s="211"/>
      <c r="AN54" s="211"/>
      <c r="AO54" s="211"/>
      <c r="AP54" s="211"/>
      <c r="AQ54" s="212"/>
      <c r="AR54" s="210"/>
      <c r="AS54" s="211"/>
      <c r="AT54" s="211"/>
      <c r="AU54" s="211"/>
      <c r="AV54" s="211"/>
      <c r="AW54" s="212"/>
      <c r="AX54" s="210"/>
      <c r="AY54" s="211"/>
      <c r="AZ54" s="211"/>
      <c r="BA54" s="211"/>
      <c r="BB54" s="211"/>
      <c r="BC54" s="212"/>
      <c r="BD54" s="210"/>
      <c r="BE54" s="211"/>
      <c r="BF54" s="211"/>
      <c r="BG54" s="211"/>
      <c r="BH54" s="211"/>
      <c r="BI54" s="212"/>
      <c r="BJ54" s="210"/>
      <c r="BK54" s="211"/>
      <c r="BL54" s="211"/>
      <c r="BM54" s="211"/>
      <c r="BN54" s="211"/>
      <c r="BO54" s="212"/>
    </row>
    <row r="55" spans="3:67" ht="13.35" customHeight="1">
      <c r="C55" s="213" t="s">
        <v>110</v>
      </c>
      <c r="D55" s="214"/>
      <c r="E55" s="214"/>
      <c r="F55" s="214"/>
      <c r="G55" s="214"/>
      <c r="H55" s="215"/>
      <c r="I55" s="213" t="s">
        <v>111</v>
      </c>
      <c r="J55" s="214"/>
      <c r="K55" s="214"/>
      <c r="L55" s="214"/>
      <c r="M55" s="214"/>
      <c r="N55" s="215"/>
      <c r="O55" s="213"/>
      <c r="P55" s="214"/>
      <c r="Q55" s="214"/>
      <c r="R55" s="214"/>
      <c r="S55" s="214"/>
      <c r="T55" s="215"/>
      <c r="U55" s="213"/>
      <c r="V55" s="214"/>
      <c r="W55" s="214"/>
      <c r="X55" s="214"/>
      <c r="Y55" s="214"/>
      <c r="Z55" s="215"/>
      <c r="AA55" s="213"/>
      <c r="AB55" s="214"/>
      <c r="AC55" s="214"/>
      <c r="AD55" s="214"/>
      <c r="AE55" s="214"/>
      <c r="AF55" s="215"/>
      <c r="AG55" s="71"/>
      <c r="AH55" s="71"/>
      <c r="AI55" s="71"/>
      <c r="AJ55" s="71"/>
      <c r="AK55" s="71"/>
      <c r="AL55" s="213"/>
      <c r="AM55" s="214"/>
      <c r="AN55" s="214"/>
      <c r="AO55" s="214"/>
      <c r="AP55" s="214"/>
      <c r="AQ55" s="215"/>
      <c r="AR55" s="213"/>
      <c r="AS55" s="214"/>
      <c r="AT55" s="214"/>
      <c r="AU55" s="214"/>
      <c r="AV55" s="214"/>
      <c r="AW55" s="215"/>
      <c r="AX55" s="213"/>
      <c r="AY55" s="214"/>
      <c r="AZ55" s="214"/>
      <c r="BA55" s="214"/>
      <c r="BB55" s="214"/>
      <c r="BC55" s="215"/>
      <c r="BD55" s="213"/>
      <c r="BE55" s="214"/>
      <c r="BF55" s="214"/>
      <c r="BG55" s="214"/>
      <c r="BH55" s="214"/>
      <c r="BI55" s="215"/>
      <c r="BJ55" s="213"/>
      <c r="BK55" s="214"/>
      <c r="BL55" s="214"/>
      <c r="BM55" s="214"/>
      <c r="BN55" s="214"/>
      <c r="BO55" s="215"/>
    </row>
    <row r="56" spans="3:67" ht="13.35" customHeight="1" thickBot="1">
      <c r="C56" s="213"/>
      <c r="D56" s="214"/>
      <c r="E56" s="214"/>
      <c r="F56" s="214"/>
      <c r="G56" s="214"/>
      <c r="H56" s="215"/>
      <c r="I56" s="213"/>
      <c r="J56" s="214"/>
      <c r="K56" s="214"/>
      <c r="L56" s="214"/>
      <c r="M56" s="214"/>
      <c r="N56" s="215"/>
      <c r="O56" s="213"/>
      <c r="P56" s="214"/>
      <c r="Q56" s="214"/>
      <c r="R56" s="214"/>
      <c r="S56" s="214"/>
      <c r="T56" s="215"/>
      <c r="U56" s="213"/>
      <c r="V56" s="214"/>
      <c r="W56" s="214"/>
      <c r="X56" s="214"/>
      <c r="Y56" s="214"/>
      <c r="Z56" s="215"/>
      <c r="AA56" s="213"/>
      <c r="AB56" s="214"/>
      <c r="AC56" s="214"/>
      <c r="AD56" s="214"/>
      <c r="AE56" s="214"/>
      <c r="AF56" s="215"/>
      <c r="AG56" s="71"/>
      <c r="AH56" s="71"/>
      <c r="AI56" s="71"/>
      <c r="AJ56" s="71"/>
      <c r="AK56" s="71"/>
      <c r="AL56" s="213"/>
      <c r="AM56" s="214"/>
      <c r="AN56" s="214"/>
      <c r="AO56" s="214"/>
      <c r="AP56" s="214"/>
      <c r="AQ56" s="215"/>
      <c r="AR56" s="213"/>
      <c r="AS56" s="214"/>
      <c r="AT56" s="214"/>
      <c r="AU56" s="214"/>
      <c r="AV56" s="214"/>
      <c r="AW56" s="215"/>
      <c r="AX56" s="213"/>
      <c r="AY56" s="214"/>
      <c r="AZ56" s="214"/>
      <c r="BA56" s="214"/>
      <c r="BB56" s="214"/>
      <c r="BC56" s="215"/>
      <c r="BD56" s="213"/>
      <c r="BE56" s="214"/>
      <c r="BF56" s="214"/>
      <c r="BG56" s="214"/>
      <c r="BH56" s="214"/>
      <c r="BI56" s="215"/>
      <c r="BJ56" s="213"/>
      <c r="BK56" s="214"/>
      <c r="BL56" s="214"/>
      <c r="BM56" s="214"/>
      <c r="BN56" s="214"/>
      <c r="BO56" s="215"/>
    </row>
    <row r="57" spans="3:67">
      <c r="C57" s="36"/>
      <c r="D57" s="2"/>
      <c r="E57" s="2"/>
      <c r="F57" s="2"/>
      <c r="G57" s="2"/>
      <c r="H57" s="37"/>
      <c r="I57" s="36"/>
      <c r="J57" s="2"/>
      <c r="K57" s="2"/>
      <c r="L57" s="2"/>
      <c r="M57" s="2"/>
      <c r="N57" s="37"/>
      <c r="O57" s="36"/>
      <c r="P57" s="2"/>
      <c r="Q57" s="2"/>
      <c r="R57" s="2"/>
      <c r="S57" s="2"/>
      <c r="T57" s="37"/>
      <c r="U57" s="36"/>
      <c r="V57" s="2"/>
      <c r="W57" s="2"/>
      <c r="X57" s="2"/>
      <c r="Y57" s="2"/>
      <c r="Z57" s="37"/>
      <c r="AA57" s="36"/>
      <c r="AB57" s="2"/>
      <c r="AC57" s="2"/>
      <c r="AD57" s="2"/>
      <c r="AE57" s="2"/>
      <c r="AF57" s="37"/>
      <c r="AG57" s="71"/>
      <c r="AH57" s="71"/>
      <c r="AI57" s="71"/>
      <c r="AJ57" s="71"/>
      <c r="AK57" s="71"/>
      <c r="AL57" s="297" t="s">
        <v>112</v>
      </c>
      <c r="AM57" s="298"/>
      <c r="AN57" s="298"/>
      <c r="AO57" s="298"/>
      <c r="AP57" s="298"/>
      <c r="AQ57" s="299"/>
      <c r="AR57" s="297" t="s">
        <v>112</v>
      </c>
      <c r="AS57" s="298"/>
      <c r="AT57" s="298"/>
      <c r="AU57" s="298"/>
      <c r="AV57" s="298"/>
      <c r="AW57" s="299"/>
      <c r="AX57" s="297" t="s">
        <v>112</v>
      </c>
      <c r="AY57" s="298"/>
      <c r="AZ57" s="298"/>
      <c r="BA57" s="298"/>
      <c r="BB57" s="298"/>
      <c r="BC57" s="299"/>
      <c r="BD57" s="297" t="s">
        <v>112</v>
      </c>
      <c r="BE57" s="298"/>
      <c r="BF57" s="298"/>
      <c r="BG57" s="298"/>
      <c r="BH57" s="298"/>
      <c r="BI57" s="299"/>
      <c r="BJ57" s="297" t="s">
        <v>112</v>
      </c>
      <c r="BK57" s="298"/>
      <c r="BL57" s="298"/>
      <c r="BM57" s="298"/>
      <c r="BN57" s="298"/>
      <c r="BO57" s="299"/>
    </row>
    <row r="58" spans="3:67">
      <c r="C58" s="36"/>
      <c r="D58" s="2"/>
      <c r="E58" s="2"/>
      <c r="F58" s="2"/>
      <c r="G58" s="2"/>
      <c r="H58" s="37"/>
      <c r="I58" s="36"/>
      <c r="J58" s="2"/>
      <c r="K58" s="2"/>
      <c r="L58" s="2"/>
      <c r="M58" s="2"/>
      <c r="N58" s="37"/>
      <c r="O58" s="36"/>
      <c r="P58" s="2"/>
      <c r="Q58" s="2"/>
      <c r="R58" s="2"/>
      <c r="S58" s="2"/>
      <c r="T58" s="37"/>
      <c r="U58" s="36"/>
      <c r="V58" s="2"/>
      <c r="W58" s="2"/>
      <c r="X58" s="2"/>
      <c r="Y58" s="2"/>
      <c r="Z58" s="37"/>
      <c r="AA58" s="36"/>
      <c r="AB58" s="2"/>
      <c r="AC58" s="2"/>
      <c r="AD58" s="2"/>
      <c r="AE58" s="2"/>
      <c r="AF58" s="37"/>
      <c r="AG58" s="71"/>
      <c r="AH58" s="71"/>
      <c r="AI58" s="71"/>
      <c r="AJ58" s="71"/>
      <c r="AK58" s="71"/>
      <c r="AL58" s="45" t="s">
        <v>58</v>
      </c>
      <c r="AM58" s="46" t="s">
        <v>60</v>
      </c>
      <c r="AN58" s="46" t="s">
        <v>62</v>
      </c>
      <c r="AO58" s="46" t="s">
        <v>63</v>
      </c>
      <c r="AP58" s="46" t="s">
        <v>113</v>
      </c>
      <c r="AQ58" s="47" t="s">
        <v>114</v>
      </c>
      <c r="AR58" s="45" t="s">
        <v>58</v>
      </c>
      <c r="AS58" s="46" t="s">
        <v>60</v>
      </c>
      <c r="AT58" s="46" t="s">
        <v>62</v>
      </c>
      <c r="AU58" s="46" t="s">
        <v>63</v>
      </c>
      <c r="AV58" s="46" t="s">
        <v>113</v>
      </c>
      <c r="AW58" s="47" t="s">
        <v>114</v>
      </c>
      <c r="AX58" s="45" t="s">
        <v>58</v>
      </c>
      <c r="AY58" s="46" t="s">
        <v>60</v>
      </c>
      <c r="AZ58" s="46" t="s">
        <v>62</v>
      </c>
      <c r="BA58" s="46" t="s">
        <v>63</v>
      </c>
      <c r="BB58" s="46" t="s">
        <v>113</v>
      </c>
      <c r="BC58" s="47" t="s">
        <v>114</v>
      </c>
      <c r="BD58" s="45" t="s">
        <v>58</v>
      </c>
      <c r="BE58" s="46" t="s">
        <v>60</v>
      </c>
      <c r="BF58" s="46" t="s">
        <v>62</v>
      </c>
      <c r="BG58" s="46" t="s">
        <v>63</v>
      </c>
      <c r="BH58" s="46" t="s">
        <v>113</v>
      </c>
      <c r="BI58" s="47" t="s">
        <v>114</v>
      </c>
      <c r="BJ58" s="45" t="s">
        <v>58</v>
      </c>
      <c r="BK58" s="46" t="s">
        <v>60</v>
      </c>
      <c r="BL58" s="46" t="s">
        <v>62</v>
      </c>
      <c r="BM58" s="46" t="s">
        <v>63</v>
      </c>
      <c r="BN58" s="46" t="s">
        <v>113</v>
      </c>
      <c r="BO58" s="47" t="s">
        <v>114</v>
      </c>
    </row>
    <row r="59" spans="3:67" ht="13.9" thickBot="1">
      <c r="C59" s="36"/>
      <c r="D59" s="2"/>
      <c r="E59" s="2"/>
      <c r="F59" s="2"/>
      <c r="G59" s="2"/>
      <c r="H59" s="37"/>
      <c r="I59" s="36"/>
      <c r="J59" s="2"/>
      <c r="K59" s="2"/>
      <c r="L59" s="2"/>
      <c r="M59" s="2"/>
      <c r="N59" s="37"/>
      <c r="O59" s="36"/>
      <c r="P59" s="2"/>
      <c r="Q59" s="2"/>
      <c r="R59" s="2"/>
      <c r="S59" s="2"/>
      <c r="T59" s="37"/>
      <c r="U59" s="36"/>
      <c r="V59" s="2"/>
      <c r="W59" s="2"/>
      <c r="X59" s="2"/>
      <c r="Y59" s="2"/>
      <c r="Z59" s="37"/>
      <c r="AA59" s="36"/>
      <c r="AB59" s="2"/>
      <c r="AC59" s="2"/>
      <c r="AD59" s="2"/>
      <c r="AE59" s="2"/>
      <c r="AF59" s="37"/>
      <c r="AG59" s="71"/>
      <c r="AH59" s="71"/>
      <c r="AI59" s="71"/>
      <c r="AJ59" s="71"/>
      <c r="AK59" s="71"/>
      <c r="AL59" s="51">
        <f>_xlfn.XLOOKUP(AL55,Liste!$19:$19,Liste!$21:$21)</f>
        <v>0</v>
      </c>
      <c r="AM59" s="52">
        <f>_xlfn.XLOOKUP(AL55,Liste!$19:$19,Liste!$22:$22)</f>
        <v>0</v>
      </c>
      <c r="AN59" s="52">
        <f>_xlfn.XLOOKUP(AL55,Liste!$19:$19,Liste!$23:$23)</f>
        <v>0</v>
      </c>
      <c r="AO59" s="52">
        <f>_xlfn.XLOOKUP(AL55,Liste!$19:$19,Liste!$24:$24)</f>
        <v>0</v>
      </c>
      <c r="AP59" s="52">
        <f>_xlfn.XLOOKUP(AL55,Liste!$19:$19,Liste!$25:$25)</f>
        <v>0</v>
      </c>
      <c r="AQ59" s="53">
        <f>_xlfn.XLOOKUP(AL55,Liste!$19:$19,Liste!$26:$26)</f>
        <v>0</v>
      </c>
      <c r="AR59" s="51">
        <f>_xlfn.XLOOKUP(AR55,Liste!$19:$19,Liste!$21:$21)</f>
        <v>0</v>
      </c>
      <c r="AS59" s="52">
        <f>_xlfn.XLOOKUP(AR55,Liste!$19:$19,Liste!$22:$22)</f>
        <v>0</v>
      </c>
      <c r="AT59" s="52">
        <f>_xlfn.XLOOKUP(AR55,Liste!$19:$19,Liste!$23:$23)</f>
        <v>0</v>
      </c>
      <c r="AU59" s="52">
        <f>_xlfn.XLOOKUP(AR55,Liste!$19:$19,Liste!$24:$24)</f>
        <v>0</v>
      </c>
      <c r="AV59" s="52">
        <f>_xlfn.XLOOKUP(AR55,Liste!$19:$19,Liste!$25:$25)</f>
        <v>0</v>
      </c>
      <c r="AW59" s="53">
        <f>_xlfn.XLOOKUP(AR55,Liste!$19:$19,Liste!$26:$26)</f>
        <v>0</v>
      </c>
      <c r="AX59" s="51">
        <f>_xlfn.XLOOKUP(AX55,Liste!$19:$19,Liste!$21:$21)</f>
        <v>0</v>
      </c>
      <c r="AY59" s="52">
        <f>_xlfn.XLOOKUP(AX55,Liste!$19:$19,Liste!$22:$22)</f>
        <v>0</v>
      </c>
      <c r="AZ59" s="52">
        <f>_xlfn.XLOOKUP(AX55,Liste!$19:$19,Liste!$23:$23)</f>
        <v>0</v>
      </c>
      <c r="BA59" s="52">
        <f>_xlfn.XLOOKUP(AX55,Liste!$19:$19,Liste!$24:$24)</f>
        <v>0</v>
      </c>
      <c r="BB59" s="52">
        <f>_xlfn.XLOOKUP(AX55,Liste!$19:$19,Liste!$25:$25)</f>
        <v>0</v>
      </c>
      <c r="BC59" s="53">
        <f>_xlfn.XLOOKUP(AX55,Liste!$19:$19,Liste!$26:$26)</f>
        <v>0</v>
      </c>
      <c r="BD59" s="51">
        <f>_xlfn.XLOOKUP(BD55,Liste!$19:$19,Liste!$21:$21)</f>
        <v>0</v>
      </c>
      <c r="BE59" s="52">
        <f>_xlfn.XLOOKUP(BD55,Liste!$19:$19,Liste!$22:$22)</f>
        <v>0</v>
      </c>
      <c r="BF59" s="52">
        <f>_xlfn.XLOOKUP(BD55,Liste!$19:$19,Liste!$23:$23)</f>
        <v>0</v>
      </c>
      <c r="BG59" s="52">
        <f>_xlfn.XLOOKUP(BD55,Liste!$19:$19,Liste!$24:$24)</f>
        <v>0</v>
      </c>
      <c r="BH59" s="52">
        <f>_xlfn.XLOOKUP(BD55,Liste!$19:$19,Liste!$25:$25)</f>
        <v>0</v>
      </c>
      <c r="BI59" s="53">
        <f>_xlfn.XLOOKUP(BD55,Liste!$19:$19,Liste!$26:$26)</f>
        <v>0</v>
      </c>
      <c r="BJ59" s="51">
        <f>_xlfn.XLOOKUP(BJ55,Liste!$19:$19,Liste!$21:$21)</f>
        <v>0</v>
      </c>
      <c r="BK59" s="52">
        <f>_xlfn.XLOOKUP(BJ55,Liste!$19:$19,Liste!$22:$22)</f>
        <v>0</v>
      </c>
      <c r="BL59" s="52">
        <f>_xlfn.XLOOKUP(BJ55,Liste!$19:$19,Liste!$23:$23)</f>
        <v>0</v>
      </c>
      <c r="BM59" s="52">
        <f>_xlfn.XLOOKUP(BJ55,Liste!$19:$19,Liste!$24:$24)</f>
        <v>0</v>
      </c>
      <c r="BN59" s="52">
        <f>_xlfn.XLOOKUP(BJ55,Liste!$19:$19,Liste!$25:$25)</f>
        <v>0</v>
      </c>
      <c r="BO59" s="53">
        <f>_xlfn.XLOOKUP(BJ55,Liste!$19:$19,Liste!$26:$26)</f>
        <v>0</v>
      </c>
    </row>
    <row r="60" spans="3:67">
      <c r="C60" s="36"/>
      <c r="D60" s="2"/>
      <c r="E60" s="2"/>
      <c r="F60" s="2"/>
      <c r="G60" s="2"/>
      <c r="H60" s="37"/>
      <c r="I60" s="36"/>
      <c r="J60" s="2"/>
      <c r="K60" s="2"/>
      <c r="L60" s="2"/>
      <c r="M60" s="2"/>
      <c r="N60" s="37"/>
      <c r="O60" s="36"/>
      <c r="P60" s="2"/>
      <c r="Q60" s="2"/>
      <c r="R60" s="2"/>
      <c r="S60" s="2"/>
      <c r="T60" s="37"/>
      <c r="U60" s="36"/>
      <c r="V60" s="2"/>
      <c r="W60" s="2"/>
      <c r="X60" s="2"/>
      <c r="Y60" s="2"/>
      <c r="Z60" s="37"/>
      <c r="AA60" s="36"/>
      <c r="AB60" s="2"/>
      <c r="AC60" s="2"/>
      <c r="AD60" s="2"/>
      <c r="AE60" s="2"/>
      <c r="AF60" s="37"/>
      <c r="AG60" s="71"/>
      <c r="AH60" s="71"/>
      <c r="AI60" s="71"/>
      <c r="AJ60" s="71"/>
      <c r="AK60" s="71"/>
      <c r="AL60" s="48"/>
      <c r="AM60" s="49"/>
      <c r="AN60" s="49"/>
      <c r="AO60" s="49"/>
      <c r="AP60" s="49"/>
      <c r="AQ60" s="50"/>
      <c r="AR60" s="36"/>
      <c r="AS60" s="2"/>
      <c r="AT60" s="2"/>
      <c r="AU60" s="2"/>
      <c r="AV60" s="2"/>
      <c r="AW60" s="37"/>
      <c r="AX60" s="36"/>
      <c r="AY60" s="2"/>
      <c r="AZ60" s="2"/>
      <c r="BA60" s="2"/>
      <c r="BB60" s="2"/>
      <c r="BC60" s="37"/>
      <c r="BD60" s="36"/>
      <c r="BE60" s="2"/>
      <c r="BF60" s="2"/>
      <c r="BG60" s="2"/>
      <c r="BH60" s="2"/>
      <c r="BI60" s="37"/>
      <c r="BJ60" s="36"/>
      <c r="BK60" s="2"/>
      <c r="BL60" s="2"/>
      <c r="BM60" s="2"/>
      <c r="BN60" s="2"/>
      <c r="BO60" s="37"/>
    </row>
    <row r="61" spans="3:67">
      <c r="C61" s="36"/>
      <c r="D61" s="2"/>
      <c r="E61" s="2"/>
      <c r="F61" s="2"/>
      <c r="G61" s="2"/>
      <c r="H61" s="37"/>
      <c r="I61" s="36"/>
      <c r="J61" s="2"/>
      <c r="K61" s="2"/>
      <c r="L61" s="2"/>
      <c r="M61" s="2"/>
      <c r="N61" s="37"/>
      <c r="O61" s="36"/>
      <c r="P61" s="2"/>
      <c r="Q61" s="2"/>
      <c r="R61" s="2"/>
      <c r="S61" s="2"/>
      <c r="T61" s="37"/>
      <c r="U61" s="36"/>
      <c r="V61" s="2"/>
      <c r="W61" s="2"/>
      <c r="X61" s="2"/>
      <c r="Y61" s="2"/>
      <c r="Z61" s="37"/>
      <c r="AA61" s="36"/>
      <c r="AB61" s="2"/>
      <c r="AC61" s="2"/>
      <c r="AD61" s="2"/>
      <c r="AE61" s="2"/>
      <c r="AF61" s="37"/>
      <c r="AG61" s="71"/>
      <c r="AH61" s="71"/>
      <c r="AI61" s="71"/>
      <c r="AJ61" s="71"/>
      <c r="AK61" s="71"/>
      <c r="AL61" s="44"/>
      <c r="AM61" s="2"/>
      <c r="AN61" s="2"/>
      <c r="AO61" s="2"/>
      <c r="AP61" s="2"/>
      <c r="AQ61" s="37"/>
      <c r="AR61" s="36"/>
      <c r="AS61" s="2"/>
      <c r="AT61" s="2"/>
      <c r="AU61" s="2"/>
      <c r="AV61" s="2"/>
      <c r="AW61" s="37"/>
      <c r="AX61" s="36"/>
      <c r="AY61" s="2"/>
      <c r="AZ61" s="2"/>
      <c r="BA61" s="2"/>
      <c r="BB61" s="2"/>
      <c r="BC61" s="37"/>
      <c r="BD61" s="36"/>
      <c r="BE61" s="2"/>
      <c r="BF61" s="2"/>
      <c r="BG61" s="2"/>
      <c r="BH61" s="2"/>
      <c r="BI61" s="37"/>
      <c r="BJ61" s="36"/>
      <c r="BK61" s="2"/>
      <c r="BL61" s="2"/>
      <c r="BM61" s="2"/>
      <c r="BN61" s="2"/>
      <c r="BO61" s="37"/>
    </row>
    <row r="62" spans="3:67">
      <c r="C62" s="36"/>
      <c r="D62" s="2"/>
      <c r="E62" s="2"/>
      <c r="F62" s="2"/>
      <c r="G62" s="2"/>
      <c r="H62" s="37"/>
      <c r="I62" s="36"/>
      <c r="J62" s="2"/>
      <c r="K62" s="2"/>
      <c r="L62" s="2"/>
      <c r="M62" s="2"/>
      <c r="N62" s="37"/>
      <c r="O62" s="36"/>
      <c r="P62" s="2"/>
      <c r="Q62" s="2"/>
      <c r="R62" s="2"/>
      <c r="S62" s="2"/>
      <c r="T62" s="37"/>
      <c r="U62" s="36"/>
      <c r="V62" s="2"/>
      <c r="W62" s="2"/>
      <c r="X62" s="2"/>
      <c r="Y62" s="2"/>
      <c r="Z62" s="37"/>
      <c r="AA62" s="36"/>
      <c r="AB62" s="2"/>
      <c r="AC62" s="2"/>
      <c r="AD62" s="2"/>
      <c r="AE62" s="2"/>
      <c r="AF62" s="37"/>
      <c r="AG62" s="71"/>
      <c r="AH62" s="71"/>
      <c r="AI62" s="71"/>
      <c r="AJ62" s="71"/>
      <c r="AK62" s="71"/>
      <c r="AL62" s="36"/>
      <c r="AM62" s="2"/>
      <c r="AN62" s="2"/>
      <c r="AO62" s="2"/>
      <c r="AP62" s="2"/>
      <c r="AQ62" s="37"/>
      <c r="AR62" s="36"/>
      <c r="AS62" s="2"/>
      <c r="AT62" s="2"/>
      <c r="AU62" s="2"/>
      <c r="AV62" s="2"/>
      <c r="AW62" s="37"/>
      <c r="AX62" s="36"/>
      <c r="AY62" s="2"/>
      <c r="AZ62" s="2"/>
      <c r="BA62" s="2"/>
      <c r="BB62" s="2"/>
      <c r="BC62" s="37"/>
      <c r="BD62" s="36"/>
      <c r="BE62" s="2"/>
      <c r="BF62" s="2"/>
      <c r="BG62" s="2"/>
      <c r="BH62" s="2"/>
      <c r="BI62" s="37"/>
      <c r="BJ62" s="36"/>
      <c r="BK62" s="2"/>
      <c r="BL62" s="2"/>
      <c r="BM62" s="2"/>
      <c r="BN62" s="2"/>
      <c r="BO62" s="37"/>
    </row>
    <row r="63" spans="3:67">
      <c r="C63" s="36"/>
      <c r="D63" s="2"/>
      <c r="E63" s="2"/>
      <c r="F63" s="2"/>
      <c r="G63" s="2"/>
      <c r="H63" s="37"/>
      <c r="I63" s="36"/>
      <c r="J63" s="2"/>
      <c r="K63" s="2"/>
      <c r="L63" s="2"/>
      <c r="M63" s="2"/>
      <c r="N63" s="37"/>
      <c r="O63" s="36"/>
      <c r="P63" s="2"/>
      <c r="Q63" s="2"/>
      <c r="R63" s="2"/>
      <c r="S63" s="2"/>
      <c r="T63" s="37"/>
      <c r="U63" s="36"/>
      <c r="V63" s="2"/>
      <c r="W63" s="2"/>
      <c r="X63" s="2"/>
      <c r="Y63" s="2"/>
      <c r="Z63" s="37"/>
      <c r="AA63" s="36"/>
      <c r="AB63" s="2"/>
      <c r="AC63" s="2"/>
      <c r="AD63" s="2"/>
      <c r="AE63" s="2"/>
      <c r="AF63" s="37"/>
      <c r="AG63" s="71"/>
      <c r="AH63" s="71"/>
      <c r="AI63" s="71"/>
      <c r="AJ63" s="71"/>
      <c r="AK63" s="71"/>
      <c r="AL63" s="36"/>
      <c r="AM63" s="2"/>
      <c r="AN63" s="2"/>
      <c r="AO63" s="2"/>
      <c r="AP63" s="2"/>
      <c r="AQ63" s="37"/>
      <c r="AR63" s="36"/>
      <c r="AS63" s="2"/>
      <c r="AT63" s="2"/>
      <c r="AU63" s="2"/>
      <c r="AV63" s="2"/>
      <c r="AW63" s="37"/>
      <c r="AX63" s="36"/>
      <c r="AY63" s="2"/>
      <c r="AZ63" s="2"/>
      <c r="BA63" s="2"/>
      <c r="BB63" s="2"/>
      <c r="BC63" s="37"/>
      <c r="BD63" s="36"/>
      <c r="BE63" s="2"/>
      <c r="BF63" s="2"/>
      <c r="BG63" s="2"/>
      <c r="BH63" s="2"/>
      <c r="BI63" s="37"/>
      <c r="BJ63" s="36"/>
      <c r="BK63" s="2"/>
      <c r="BL63" s="2"/>
      <c r="BM63" s="2"/>
      <c r="BN63" s="2"/>
      <c r="BO63" s="37"/>
    </row>
    <row r="64" spans="3:67">
      <c r="C64" s="36"/>
      <c r="D64" s="2"/>
      <c r="E64" s="2"/>
      <c r="F64" s="2"/>
      <c r="G64" s="2"/>
      <c r="H64" s="37"/>
      <c r="I64" s="36"/>
      <c r="J64" s="2"/>
      <c r="K64" s="2"/>
      <c r="L64" s="2"/>
      <c r="M64" s="2"/>
      <c r="N64" s="37"/>
      <c r="O64" s="36"/>
      <c r="P64" s="2"/>
      <c r="Q64" s="2"/>
      <c r="R64" s="2"/>
      <c r="S64" s="2"/>
      <c r="T64" s="37"/>
      <c r="U64" s="36"/>
      <c r="V64" s="2"/>
      <c r="W64" s="2"/>
      <c r="X64" s="2"/>
      <c r="Y64" s="2"/>
      <c r="Z64" s="37"/>
      <c r="AA64" s="36"/>
      <c r="AB64" s="2"/>
      <c r="AC64" s="2"/>
      <c r="AD64" s="2"/>
      <c r="AE64" s="2"/>
      <c r="AF64" s="37"/>
      <c r="AG64" s="71"/>
      <c r="AH64" s="71"/>
      <c r="AI64" s="71"/>
      <c r="AJ64" s="71"/>
      <c r="AK64" s="71"/>
      <c r="AL64" s="36"/>
      <c r="AM64" s="2"/>
      <c r="AN64" s="2"/>
      <c r="AO64" s="2"/>
      <c r="AP64" s="2"/>
      <c r="AQ64" s="37"/>
      <c r="AR64" s="36"/>
      <c r="AS64" s="2"/>
      <c r="AT64" s="2"/>
      <c r="AU64" s="2"/>
      <c r="AV64" s="2"/>
      <c r="AW64" s="37"/>
      <c r="AX64" s="36"/>
      <c r="AY64" s="2"/>
      <c r="AZ64" s="2"/>
      <c r="BA64" s="2"/>
      <c r="BB64" s="2"/>
      <c r="BC64" s="37"/>
      <c r="BD64" s="36"/>
      <c r="BE64" s="2"/>
      <c r="BF64" s="2"/>
      <c r="BG64" s="2"/>
      <c r="BH64" s="2"/>
      <c r="BI64" s="37"/>
      <c r="BJ64" s="36"/>
      <c r="BK64" s="2"/>
      <c r="BL64" s="2"/>
      <c r="BM64" s="2"/>
      <c r="BN64" s="2"/>
      <c r="BO64" s="37"/>
    </row>
    <row r="65" spans="3:67">
      <c r="C65" s="36"/>
      <c r="D65" s="2"/>
      <c r="E65" s="2"/>
      <c r="F65" s="2"/>
      <c r="G65" s="2"/>
      <c r="H65" s="37"/>
      <c r="I65" s="36"/>
      <c r="J65" s="2"/>
      <c r="K65" s="2"/>
      <c r="L65" s="2"/>
      <c r="M65" s="2"/>
      <c r="N65" s="37"/>
      <c r="O65" s="36"/>
      <c r="P65" s="2"/>
      <c r="Q65" s="2"/>
      <c r="R65" s="2"/>
      <c r="S65" s="2"/>
      <c r="T65" s="37"/>
      <c r="U65" s="36"/>
      <c r="V65" s="2"/>
      <c r="W65" s="2"/>
      <c r="X65" s="2"/>
      <c r="Y65" s="2"/>
      <c r="Z65" s="37"/>
      <c r="AA65" s="36"/>
      <c r="AB65" s="2"/>
      <c r="AC65" s="2"/>
      <c r="AD65" s="2"/>
      <c r="AE65" s="2"/>
      <c r="AF65" s="37"/>
      <c r="AG65" s="71"/>
      <c r="AH65" s="71"/>
      <c r="AI65" s="71"/>
      <c r="AJ65" s="71"/>
      <c r="AK65" s="71"/>
      <c r="AL65" s="36"/>
      <c r="AM65" s="2"/>
      <c r="AN65" s="2"/>
      <c r="AO65" s="2"/>
      <c r="AP65" s="2"/>
      <c r="AQ65" s="37"/>
      <c r="AR65" s="36"/>
      <c r="AS65" s="2"/>
      <c r="AT65" s="2"/>
      <c r="AU65" s="2"/>
      <c r="AV65" s="2"/>
      <c r="AW65" s="37"/>
      <c r="AX65" s="36"/>
      <c r="AY65" s="2"/>
      <c r="AZ65" s="2"/>
      <c r="BA65" s="2"/>
      <c r="BB65" s="2"/>
      <c r="BC65" s="37"/>
      <c r="BD65" s="36"/>
      <c r="BE65" s="2"/>
      <c r="BF65" s="2"/>
      <c r="BG65" s="2"/>
      <c r="BH65" s="2"/>
      <c r="BI65" s="37"/>
      <c r="BJ65" s="36"/>
      <c r="BK65" s="2"/>
      <c r="BL65" s="2"/>
      <c r="BM65" s="2"/>
      <c r="BN65" s="2"/>
      <c r="BO65" s="37"/>
    </row>
    <row r="66" spans="3:67">
      <c r="C66" s="36"/>
      <c r="D66" s="2"/>
      <c r="E66" s="2"/>
      <c r="F66" s="2"/>
      <c r="G66" s="2"/>
      <c r="H66" s="37"/>
      <c r="I66" s="36"/>
      <c r="J66" s="2"/>
      <c r="K66" s="2"/>
      <c r="L66" s="2"/>
      <c r="M66" s="2"/>
      <c r="N66" s="37"/>
      <c r="O66" s="36"/>
      <c r="P66" s="2"/>
      <c r="Q66" s="2"/>
      <c r="R66" s="2"/>
      <c r="S66" s="2"/>
      <c r="T66" s="37"/>
      <c r="U66" s="36"/>
      <c r="V66" s="2"/>
      <c r="W66" s="2"/>
      <c r="X66" s="2"/>
      <c r="Y66" s="2"/>
      <c r="Z66" s="37"/>
      <c r="AA66" s="36"/>
      <c r="AB66" s="2"/>
      <c r="AC66" s="2"/>
      <c r="AD66" s="2"/>
      <c r="AE66" s="2"/>
      <c r="AF66" s="37"/>
      <c r="AG66" s="71"/>
      <c r="AH66" s="71"/>
      <c r="AI66" s="71"/>
      <c r="AJ66" s="71"/>
      <c r="AK66" s="71"/>
      <c r="AL66" s="36"/>
      <c r="AM66" s="2"/>
      <c r="AN66" s="2"/>
      <c r="AO66" s="2"/>
      <c r="AP66" s="2"/>
      <c r="AQ66" s="37"/>
      <c r="AR66" s="36"/>
      <c r="AS66" s="2"/>
      <c r="AT66" s="2"/>
      <c r="AU66" s="2"/>
      <c r="AV66" s="2"/>
      <c r="AW66" s="37"/>
      <c r="AX66" s="36"/>
      <c r="AY66" s="2"/>
      <c r="AZ66" s="2"/>
      <c r="BA66" s="2"/>
      <c r="BB66" s="2"/>
      <c r="BC66" s="37"/>
      <c r="BD66" s="36"/>
      <c r="BE66" s="2"/>
      <c r="BF66" s="2"/>
      <c r="BG66" s="2"/>
      <c r="BH66" s="2"/>
      <c r="BI66" s="37"/>
      <c r="BJ66" s="36"/>
      <c r="BK66" s="2"/>
      <c r="BL66" s="2"/>
      <c r="BM66" s="2"/>
      <c r="BN66" s="2"/>
      <c r="BO66" s="37"/>
    </row>
    <row r="67" spans="3:67">
      <c r="C67" s="36"/>
      <c r="D67" s="2"/>
      <c r="E67" s="2"/>
      <c r="F67" s="2"/>
      <c r="G67" s="2"/>
      <c r="H67" s="37"/>
      <c r="I67" s="36"/>
      <c r="J67" s="2"/>
      <c r="K67" s="2"/>
      <c r="L67" s="2"/>
      <c r="M67" s="2"/>
      <c r="N67" s="37"/>
      <c r="O67" s="36"/>
      <c r="P67" s="2"/>
      <c r="Q67" s="2"/>
      <c r="R67" s="2"/>
      <c r="S67" s="2"/>
      <c r="T67" s="37"/>
      <c r="U67" s="36"/>
      <c r="V67" s="2"/>
      <c r="W67" s="2"/>
      <c r="X67" s="2"/>
      <c r="Y67" s="2"/>
      <c r="Z67" s="37"/>
      <c r="AA67" s="36"/>
      <c r="AB67" s="2"/>
      <c r="AC67" s="2"/>
      <c r="AD67" s="2"/>
      <c r="AE67" s="2"/>
      <c r="AF67" s="37"/>
      <c r="AG67" s="71"/>
      <c r="AH67" s="71"/>
      <c r="AI67" s="71"/>
      <c r="AJ67" s="71"/>
      <c r="AK67" s="71"/>
      <c r="AL67" s="36"/>
      <c r="AM67" s="2"/>
      <c r="AN67" s="2"/>
      <c r="AO67" s="2"/>
      <c r="AP67" s="2"/>
      <c r="AQ67" s="37"/>
      <c r="AR67" s="36"/>
      <c r="AS67" s="2"/>
      <c r="AT67" s="2"/>
      <c r="AU67" s="2"/>
      <c r="AV67" s="2"/>
      <c r="AW67" s="37"/>
      <c r="AX67" s="36"/>
      <c r="AY67" s="2"/>
      <c r="AZ67" s="2"/>
      <c r="BA67" s="2"/>
      <c r="BB67" s="2"/>
      <c r="BC67" s="37"/>
      <c r="BD67" s="36"/>
      <c r="BE67" s="2"/>
      <c r="BF67" s="2"/>
      <c r="BG67" s="2"/>
      <c r="BH67" s="2"/>
      <c r="BI67" s="37"/>
      <c r="BJ67" s="36"/>
      <c r="BK67" s="2"/>
      <c r="BL67" s="2"/>
      <c r="BM67" s="2"/>
      <c r="BN67" s="2"/>
      <c r="BO67" s="37"/>
    </row>
    <row r="68" spans="3:67">
      <c r="C68" s="36"/>
      <c r="D68" s="2"/>
      <c r="E68" s="2"/>
      <c r="F68" s="2"/>
      <c r="G68" s="2"/>
      <c r="H68" s="37"/>
      <c r="I68" s="36"/>
      <c r="J68" s="2"/>
      <c r="K68" s="2"/>
      <c r="L68" s="2"/>
      <c r="M68" s="2"/>
      <c r="N68" s="37"/>
      <c r="O68" s="36"/>
      <c r="P68" s="2"/>
      <c r="Q68" s="2"/>
      <c r="R68" s="2"/>
      <c r="S68" s="2"/>
      <c r="T68" s="37"/>
      <c r="U68" s="36"/>
      <c r="V68" s="2"/>
      <c r="W68" s="2"/>
      <c r="X68" s="2"/>
      <c r="Y68" s="2"/>
      <c r="Z68" s="37"/>
      <c r="AA68" s="36"/>
      <c r="AB68" s="2"/>
      <c r="AC68" s="2"/>
      <c r="AD68" s="2"/>
      <c r="AE68" s="2"/>
      <c r="AF68" s="37"/>
      <c r="AG68" s="71"/>
      <c r="AH68" s="71"/>
      <c r="AI68" s="71"/>
      <c r="AJ68" s="71"/>
      <c r="AK68" s="71"/>
      <c r="AL68" s="36"/>
      <c r="AM68" s="2"/>
      <c r="AN68" s="2"/>
      <c r="AO68" s="2"/>
      <c r="AP68" s="2"/>
      <c r="AQ68" s="37"/>
      <c r="AR68" s="36"/>
      <c r="AS68" s="2"/>
      <c r="AT68" s="2"/>
      <c r="AU68" s="2"/>
      <c r="AV68" s="2"/>
      <c r="AW68" s="37"/>
      <c r="AX68" s="36"/>
      <c r="AY68" s="2"/>
      <c r="AZ68" s="2"/>
      <c r="BA68" s="2"/>
      <c r="BB68" s="2"/>
      <c r="BC68" s="37"/>
      <c r="BD68" s="36"/>
      <c r="BE68" s="2"/>
      <c r="BF68" s="2"/>
      <c r="BG68" s="2"/>
      <c r="BH68" s="2"/>
      <c r="BI68" s="37"/>
      <c r="BJ68" s="36"/>
      <c r="BK68" s="2"/>
      <c r="BL68" s="2"/>
      <c r="BM68" s="2"/>
      <c r="BN68" s="2"/>
      <c r="BO68" s="37"/>
    </row>
    <row r="69" spans="3:67">
      <c r="C69" s="36"/>
      <c r="D69" s="2"/>
      <c r="E69" s="2"/>
      <c r="F69" s="2"/>
      <c r="G69" s="2"/>
      <c r="H69" s="37"/>
      <c r="I69" s="36"/>
      <c r="J69" s="2"/>
      <c r="K69" s="2"/>
      <c r="L69" s="2"/>
      <c r="M69" s="2"/>
      <c r="N69" s="37"/>
      <c r="O69" s="36"/>
      <c r="P69" s="2"/>
      <c r="Q69" s="2"/>
      <c r="R69" s="2"/>
      <c r="S69" s="2"/>
      <c r="T69" s="37"/>
      <c r="U69" s="36"/>
      <c r="V69" s="2"/>
      <c r="W69" s="2"/>
      <c r="X69" s="2"/>
      <c r="Y69" s="2"/>
      <c r="Z69" s="37"/>
      <c r="AA69" s="36"/>
      <c r="AB69" s="2"/>
      <c r="AC69" s="2"/>
      <c r="AD69" s="2"/>
      <c r="AE69" s="2"/>
      <c r="AF69" s="37"/>
      <c r="AG69" s="71"/>
      <c r="AH69" s="71"/>
      <c r="AI69" s="71"/>
      <c r="AJ69" s="71"/>
      <c r="AK69" s="71"/>
      <c r="AL69" s="36"/>
      <c r="AM69" s="2"/>
      <c r="AN69" s="2"/>
      <c r="AO69" s="2"/>
      <c r="AP69" s="2"/>
      <c r="AQ69" s="37"/>
      <c r="AR69" s="36"/>
      <c r="AS69" s="2"/>
      <c r="AT69" s="2"/>
      <c r="AU69" s="2"/>
      <c r="AV69" s="2"/>
      <c r="AW69" s="37"/>
      <c r="AX69" s="36"/>
      <c r="AY69" s="2"/>
      <c r="AZ69" s="2"/>
      <c r="BA69" s="2"/>
      <c r="BB69" s="2"/>
      <c r="BC69" s="37"/>
      <c r="BD69" s="36"/>
      <c r="BE69" s="2"/>
      <c r="BF69" s="2"/>
      <c r="BG69" s="2"/>
      <c r="BH69" s="2"/>
      <c r="BI69" s="37"/>
      <c r="BJ69" s="36"/>
      <c r="BK69" s="2"/>
      <c r="BL69" s="2"/>
      <c r="BM69" s="2"/>
      <c r="BN69" s="2"/>
      <c r="BO69" s="37"/>
    </row>
    <row r="70" spans="3:67">
      <c r="C70" s="36"/>
      <c r="D70" s="2"/>
      <c r="E70" s="2"/>
      <c r="F70" s="2"/>
      <c r="G70" s="2"/>
      <c r="H70" s="37"/>
      <c r="I70" s="36"/>
      <c r="J70" s="2"/>
      <c r="K70" s="2"/>
      <c r="L70" s="2"/>
      <c r="M70" s="2"/>
      <c r="N70" s="37"/>
      <c r="O70" s="36"/>
      <c r="P70" s="2"/>
      <c r="Q70" s="2"/>
      <c r="R70" s="2"/>
      <c r="S70" s="2"/>
      <c r="T70" s="37"/>
      <c r="U70" s="36"/>
      <c r="V70" s="2"/>
      <c r="W70" s="2"/>
      <c r="X70" s="2"/>
      <c r="Y70" s="2"/>
      <c r="Z70" s="37"/>
      <c r="AA70" s="36"/>
      <c r="AB70" s="2"/>
      <c r="AC70" s="2"/>
      <c r="AD70" s="2"/>
      <c r="AE70" s="2"/>
      <c r="AF70" s="37"/>
      <c r="AG70" s="71"/>
      <c r="AH70" s="71"/>
      <c r="AI70" s="71"/>
      <c r="AJ70" s="71"/>
      <c r="AK70" s="71"/>
      <c r="AL70" s="36"/>
      <c r="AM70" s="2"/>
      <c r="AN70" s="2"/>
      <c r="AO70" s="2"/>
      <c r="AP70" s="2"/>
      <c r="AQ70" s="37"/>
      <c r="AR70" s="36"/>
      <c r="AS70" s="2"/>
      <c r="AT70" s="2"/>
      <c r="AU70" s="2"/>
      <c r="AV70" s="2"/>
      <c r="AW70" s="37"/>
      <c r="AX70" s="36"/>
      <c r="AY70" s="2"/>
      <c r="AZ70" s="2"/>
      <c r="BA70" s="2"/>
      <c r="BB70" s="2"/>
      <c r="BC70" s="37"/>
      <c r="BD70" s="36"/>
      <c r="BE70" s="2"/>
      <c r="BF70" s="2"/>
      <c r="BG70" s="2"/>
      <c r="BH70" s="2"/>
      <c r="BI70" s="37"/>
      <c r="BJ70" s="36"/>
      <c r="BK70" s="2"/>
      <c r="BL70" s="2"/>
      <c r="BM70" s="2"/>
      <c r="BN70" s="2"/>
      <c r="BO70" s="37"/>
    </row>
    <row r="71" spans="3:67">
      <c r="C71" s="36"/>
      <c r="D71" s="2"/>
      <c r="E71" s="2"/>
      <c r="F71" s="2"/>
      <c r="G71" s="2"/>
      <c r="H71" s="37"/>
      <c r="I71" s="36"/>
      <c r="J71" s="2"/>
      <c r="K71" s="2"/>
      <c r="L71" s="2"/>
      <c r="M71" s="2"/>
      <c r="N71" s="37"/>
      <c r="O71" s="36"/>
      <c r="P71" s="2"/>
      <c r="Q71" s="2"/>
      <c r="R71" s="2"/>
      <c r="S71" s="2"/>
      <c r="T71" s="37"/>
      <c r="U71" s="36"/>
      <c r="V71" s="2"/>
      <c r="W71" s="2"/>
      <c r="X71" s="2"/>
      <c r="Y71" s="2"/>
      <c r="Z71" s="37"/>
      <c r="AA71" s="36"/>
      <c r="AB71" s="2"/>
      <c r="AC71" s="2"/>
      <c r="AD71" s="2"/>
      <c r="AE71" s="2"/>
      <c r="AF71" s="37"/>
      <c r="AG71" s="71"/>
      <c r="AH71" s="71"/>
      <c r="AI71" s="71"/>
      <c r="AJ71" s="71"/>
      <c r="AK71" s="71"/>
      <c r="AL71" s="36"/>
      <c r="AM71" s="2"/>
      <c r="AN71" s="2"/>
      <c r="AO71" s="2"/>
      <c r="AP71" s="2"/>
      <c r="AQ71" s="37"/>
      <c r="AR71" s="36"/>
      <c r="AS71" s="2"/>
      <c r="AT71" s="2"/>
      <c r="AU71" s="2"/>
      <c r="AV71" s="2"/>
      <c r="AW71" s="37"/>
      <c r="AX71" s="36"/>
      <c r="AY71" s="2"/>
      <c r="AZ71" s="2"/>
      <c r="BA71" s="2"/>
      <c r="BB71" s="2"/>
      <c r="BC71" s="37"/>
      <c r="BD71" s="36"/>
      <c r="BE71" s="2"/>
      <c r="BF71" s="2"/>
      <c r="BG71" s="2"/>
      <c r="BH71" s="2"/>
      <c r="BI71" s="37"/>
      <c r="BJ71" s="36"/>
      <c r="BK71" s="2"/>
      <c r="BL71" s="2"/>
      <c r="BM71" s="2"/>
      <c r="BN71" s="2"/>
      <c r="BO71" s="37"/>
    </row>
    <row r="72" spans="3:67">
      <c r="C72" s="36"/>
      <c r="D72" s="2"/>
      <c r="E72" s="2"/>
      <c r="F72" s="2"/>
      <c r="G72" s="2"/>
      <c r="H72" s="37"/>
      <c r="I72" s="36"/>
      <c r="J72" s="2"/>
      <c r="K72" s="2"/>
      <c r="L72" s="2"/>
      <c r="M72" s="2"/>
      <c r="N72" s="37"/>
      <c r="O72" s="36"/>
      <c r="P72" s="2"/>
      <c r="Q72" s="2"/>
      <c r="R72" s="2"/>
      <c r="S72" s="2"/>
      <c r="T72" s="37"/>
      <c r="U72" s="36"/>
      <c r="V72" s="2"/>
      <c r="W72" s="2"/>
      <c r="X72" s="2"/>
      <c r="Y72" s="2"/>
      <c r="Z72" s="37"/>
      <c r="AA72" s="36"/>
      <c r="AB72" s="2"/>
      <c r="AC72" s="2"/>
      <c r="AD72" s="2"/>
      <c r="AE72" s="2"/>
      <c r="AF72" s="37"/>
      <c r="AG72" s="71"/>
      <c r="AH72" s="71"/>
      <c r="AI72" s="71"/>
      <c r="AJ72" s="71"/>
      <c r="AK72" s="71"/>
      <c r="AL72" s="36"/>
      <c r="AM72" s="2"/>
      <c r="AN72" s="2"/>
      <c r="AO72" s="2"/>
      <c r="AP72" s="2"/>
      <c r="AQ72" s="37"/>
      <c r="AR72" s="36"/>
      <c r="AS72" s="2"/>
      <c r="AT72" s="2"/>
      <c r="AU72" s="2"/>
      <c r="AV72" s="2"/>
      <c r="AW72" s="37"/>
      <c r="AX72" s="36"/>
      <c r="AY72" s="2"/>
      <c r="AZ72" s="2"/>
      <c r="BA72" s="2"/>
      <c r="BB72" s="2"/>
      <c r="BC72" s="37"/>
      <c r="BD72" s="36"/>
      <c r="BE72" s="2"/>
      <c r="BF72" s="2"/>
      <c r="BG72" s="2"/>
      <c r="BH72" s="2"/>
      <c r="BI72" s="37"/>
      <c r="BJ72" s="36"/>
      <c r="BK72" s="2"/>
      <c r="BL72" s="2"/>
      <c r="BM72" s="2"/>
      <c r="BN72" s="2"/>
      <c r="BO72" s="37"/>
    </row>
    <row r="73" spans="3:67">
      <c r="C73" s="36"/>
      <c r="D73" s="2"/>
      <c r="E73" s="2"/>
      <c r="F73" s="2"/>
      <c r="G73" s="2"/>
      <c r="H73" s="37"/>
      <c r="I73" s="36"/>
      <c r="J73" s="2"/>
      <c r="K73" s="2"/>
      <c r="L73" s="2"/>
      <c r="M73" s="2"/>
      <c r="N73" s="37"/>
      <c r="O73" s="36"/>
      <c r="P73" s="2"/>
      <c r="Q73" s="2"/>
      <c r="R73" s="2"/>
      <c r="S73" s="2"/>
      <c r="T73" s="37"/>
      <c r="U73" s="36"/>
      <c r="V73" s="2"/>
      <c r="W73" s="2"/>
      <c r="X73" s="2"/>
      <c r="Y73" s="2"/>
      <c r="Z73" s="37"/>
      <c r="AA73" s="36"/>
      <c r="AB73" s="2"/>
      <c r="AC73" s="2"/>
      <c r="AD73" s="2"/>
      <c r="AE73" s="2"/>
      <c r="AF73" s="37"/>
      <c r="AG73" s="71"/>
      <c r="AH73" s="71"/>
      <c r="AI73" s="71"/>
      <c r="AJ73" s="71"/>
      <c r="AK73" s="71"/>
      <c r="AL73" s="36"/>
      <c r="AM73" s="2"/>
      <c r="AN73" s="2"/>
      <c r="AO73" s="2"/>
      <c r="AP73" s="2"/>
      <c r="AQ73" s="37"/>
      <c r="AR73" s="36"/>
      <c r="AS73" s="2"/>
      <c r="AT73" s="2"/>
      <c r="AU73" s="2"/>
      <c r="AV73" s="2"/>
      <c r="AW73" s="37"/>
      <c r="AX73" s="36"/>
      <c r="AY73" s="2"/>
      <c r="AZ73" s="2"/>
      <c r="BA73" s="2"/>
      <c r="BB73" s="2"/>
      <c r="BC73" s="37"/>
      <c r="BD73" s="36"/>
      <c r="BE73" s="2"/>
      <c r="BF73" s="2"/>
      <c r="BG73" s="2"/>
      <c r="BH73" s="2"/>
      <c r="BI73" s="37"/>
      <c r="BJ73" s="36"/>
      <c r="BK73" s="2"/>
      <c r="BL73" s="2"/>
      <c r="BM73" s="2"/>
      <c r="BN73" s="2"/>
      <c r="BO73" s="37"/>
    </row>
    <row r="74" spans="3:67">
      <c r="C74" s="36"/>
      <c r="D74" s="2"/>
      <c r="E74" s="2"/>
      <c r="F74" s="2"/>
      <c r="G74" s="2"/>
      <c r="H74" s="37"/>
      <c r="I74" s="36"/>
      <c r="J74" s="2"/>
      <c r="K74" s="2"/>
      <c r="L74" s="2"/>
      <c r="M74" s="2"/>
      <c r="N74" s="37"/>
      <c r="O74" s="36"/>
      <c r="P74" s="2"/>
      <c r="Q74" s="2"/>
      <c r="R74" s="2"/>
      <c r="S74" s="2"/>
      <c r="T74" s="37"/>
      <c r="U74" s="36"/>
      <c r="V74" s="2"/>
      <c r="W74" s="2"/>
      <c r="X74" s="2"/>
      <c r="Y74" s="2"/>
      <c r="Z74" s="37"/>
      <c r="AA74" s="36"/>
      <c r="AB74" s="2"/>
      <c r="AC74" s="2"/>
      <c r="AD74" s="2"/>
      <c r="AE74" s="2"/>
      <c r="AF74" s="37"/>
      <c r="AG74" s="71"/>
      <c r="AH74" s="71"/>
      <c r="AI74" s="71"/>
      <c r="AJ74" s="71"/>
      <c r="AK74" s="71"/>
      <c r="AL74" s="36"/>
      <c r="AM74" s="2"/>
      <c r="AN74" s="2"/>
      <c r="AO74" s="2"/>
      <c r="AP74" s="2"/>
      <c r="AQ74" s="37"/>
      <c r="AR74" s="36"/>
      <c r="AS74" s="2"/>
      <c r="AT74" s="2"/>
      <c r="AU74" s="2"/>
      <c r="AV74" s="2"/>
      <c r="AW74" s="37"/>
      <c r="AX74" s="36"/>
      <c r="AY74" s="2"/>
      <c r="AZ74" s="2"/>
      <c r="BA74" s="2"/>
      <c r="BB74" s="2"/>
      <c r="BC74" s="37"/>
      <c r="BD74" s="36"/>
      <c r="BE74" s="2"/>
      <c r="BF74" s="2"/>
      <c r="BG74" s="2"/>
      <c r="BH74" s="2"/>
      <c r="BI74" s="37"/>
      <c r="BJ74" s="36"/>
      <c r="BK74" s="2"/>
      <c r="BL74" s="2"/>
      <c r="BM74" s="2"/>
      <c r="BN74" s="2"/>
      <c r="BO74" s="37"/>
    </row>
    <row r="75" spans="3:67">
      <c r="C75" s="36"/>
      <c r="D75" s="2"/>
      <c r="E75" s="2"/>
      <c r="F75" s="2"/>
      <c r="G75" s="2"/>
      <c r="H75" s="37"/>
      <c r="I75" s="36"/>
      <c r="J75" s="2"/>
      <c r="K75" s="2"/>
      <c r="L75" s="2"/>
      <c r="M75" s="2"/>
      <c r="N75" s="37"/>
      <c r="O75" s="36"/>
      <c r="P75" s="2"/>
      <c r="Q75" s="2"/>
      <c r="R75" s="2"/>
      <c r="S75" s="2"/>
      <c r="T75" s="37"/>
      <c r="U75" s="36"/>
      <c r="V75" s="2"/>
      <c r="W75" s="2"/>
      <c r="X75" s="2"/>
      <c r="Y75" s="2"/>
      <c r="Z75" s="37"/>
      <c r="AA75" s="36"/>
      <c r="AB75" s="2"/>
      <c r="AC75" s="2"/>
      <c r="AD75" s="2"/>
      <c r="AE75" s="2"/>
      <c r="AF75" s="37"/>
      <c r="AG75" s="71"/>
      <c r="AH75" s="71"/>
      <c r="AI75" s="71"/>
      <c r="AJ75" s="71"/>
      <c r="AK75" s="71"/>
      <c r="AL75" s="36"/>
      <c r="AM75" s="2"/>
      <c r="AN75" s="2"/>
      <c r="AO75" s="2"/>
      <c r="AP75" s="2"/>
      <c r="AQ75" s="37"/>
      <c r="AR75" s="36"/>
      <c r="AS75" s="2"/>
      <c r="AT75" s="2"/>
      <c r="AU75" s="2"/>
      <c r="AV75" s="2"/>
      <c r="AW75" s="37"/>
      <c r="AX75" s="36"/>
      <c r="AY75" s="2"/>
      <c r="AZ75" s="2"/>
      <c r="BA75" s="2"/>
      <c r="BB75" s="2"/>
      <c r="BC75" s="37"/>
      <c r="BD75" s="36"/>
      <c r="BE75" s="2"/>
      <c r="BF75" s="2"/>
      <c r="BG75" s="2"/>
      <c r="BH75" s="2"/>
      <c r="BI75" s="37"/>
      <c r="BJ75" s="36"/>
      <c r="BK75" s="2"/>
      <c r="BL75" s="2"/>
      <c r="BM75" s="2"/>
      <c r="BN75" s="2"/>
      <c r="BO75" s="37"/>
    </row>
    <row r="76" spans="3:67">
      <c r="C76" s="36"/>
      <c r="D76" s="2"/>
      <c r="E76" s="2"/>
      <c r="F76" s="2"/>
      <c r="G76" s="2"/>
      <c r="H76" s="37"/>
      <c r="I76" s="36"/>
      <c r="J76" s="2"/>
      <c r="K76" s="2"/>
      <c r="L76" s="2"/>
      <c r="M76" s="2"/>
      <c r="N76" s="37"/>
      <c r="O76" s="36"/>
      <c r="P76" s="2"/>
      <c r="Q76" s="2"/>
      <c r="R76" s="2"/>
      <c r="S76" s="2"/>
      <c r="T76" s="37"/>
      <c r="U76" s="36"/>
      <c r="V76" s="2"/>
      <c r="W76" s="2"/>
      <c r="X76" s="2"/>
      <c r="Y76" s="2"/>
      <c r="Z76" s="37"/>
      <c r="AA76" s="36"/>
      <c r="AB76" s="2"/>
      <c r="AC76" s="2"/>
      <c r="AD76" s="2"/>
      <c r="AE76" s="2"/>
      <c r="AF76" s="37"/>
      <c r="AG76" s="71"/>
      <c r="AH76" s="71"/>
      <c r="AI76" s="71"/>
      <c r="AJ76" s="71"/>
      <c r="AK76" s="71"/>
      <c r="AL76" s="36"/>
      <c r="AM76" s="2"/>
      <c r="AN76" s="2"/>
      <c r="AO76" s="2"/>
      <c r="AP76" s="2"/>
      <c r="AQ76" s="37"/>
      <c r="AR76" s="36"/>
      <c r="AS76" s="2"/>
      <c r="AT76" s="2"/>
      <c r="AU76" s="2"/>
      <c r="AV76" s="2"/>
      <c r="AW76" s="37"/>
      <c r="AX76" s="36"/>
      <c r="AY76" s="2"/>
      <c r="AZ76" s="2"/>
      <c r="BA76" s="2"/>
      <c r="BB76" s="2"/>
      <c r="BC76" s="37"/>
      <c r="BD76" s="36"/>
      <c r="BE76" s="2"/>
      <c r="BF76" s="2"/>
      <c r="BG76" s="2"/>
      <c r="BH76" s="2"/>
      <c r="BI76" s="37"/>
      <c r="BJ76" s="36"/>
      <c r="BK76" s="2"/>
      <c r="BL76" s="2"/>
      <c r="BM76" s="2"/>
      <c r="BN76" s="2"/>
      <c r="BO76" s="37"/>
    </row>
    <row r="77" spans="3:67">
      <c r="C77" s="36"/>
      <c r="D77" s="2"/>
      <c r="E77" s="2"/>
      <c r="F77" s="2"/>
      <c r="G77" s="2"/>
      <c r="H77" s="37"/>
      <c r="I77" s="36"/>
      <c r="J77" s="2"/>
      <c r="K77" s="2"/>
      <c r="L77" s="2"/>
      <c r="M77" s="2"/>
      <c r="N77" s="37"/>
      <c r="O77" s="36"/>
      <c r="P77" s="2"/>
      <c r="Q77" s="2"/>
      <c r="R77" s="2"/>
      <c r="S77" s="2"/>
      <c r="T77" s="37"/>
      <c r="U77" s="36"/>
      <c r="V77" s="2"/>
      <c r="W77" s="2"/>
      <c r="X77" s="2"/>
      <c r="Y77" s="2"/>
      <c r="Z77" s="37"/>
      <c r="AA77" s="36"/>
      <c r="AB77" s="2"/>
      <c r="AC77" s="2"/>
      <c r="AD77" s="2"/>
      <c r="AE77" s="2"/>
      <c r="AF77" s="37"/>
      <c r="AG77" s="71"/>
      <c r="AH77" s="71"/>
      <c r="AI77" s="71"/>
      <c r="AJ77" s="71"/>
      <c r="AK77" s="71"/>
      <c r="AL77" s="36"/>
      <c r="AM77" s="2"/>
      <c r="AN77" s="2"/>
      <c r="AO77" s="2"/>
      <c r="AP77" s="2"/>
      <c r="AQ77" s="37"/>
      <c r="AR77" s="36"/>
      <c r="AS77" s="2"/>
      <c r="AT77" s="2"/>
      <c r="AU77" s="2"/>
      <c r="AV77" s="2"/>
      <c r="AW77" s="37"/>
      <c r="AX77" s="36"/>
      <c r="AY77" s="2"/>
      <c r="AZ77" s="2"/>
      <c r="BA77" s="2"/>
      <c r="BB77" s="2"/>
      <c r="BC77" s="37"/>
      <c r="BD77" s="36"/>
      <c r="BE77" s="2"/>
      <c r="BF77" s="2"/>
      <c r="BG77" s="2"/>
      <c r="BH77" s="2"/>
      <c r="BI77" s="37"/>
      <c r="BJ77" s="36"/>
      <c r="BK77" s="2"/>
      <c r="BL77" s="2"/>
      <c r="BM77" s="2"/>
      <c r="BN77" s="2"/>
      <c r="BO77" s="37"/>
    </row>
    <row r="78" spans="3:67">
      <c r="C78" s="36"/>
      <c r="D78" s="2"/>
      <c r="E78" s="2"/>
      <c r="F78" s="2"/>
      <c r="G78" s="2"/>
      <c r="H78" s="37"/>
      <c r="I78" s="36"/>
      <c r="J78" s="2"/>
      <c r="K78" s="2"/>
      <c r="L78" s="2"/>
      <c r="M78" s="2"/>
      <c r="N78" s="37"/>
      <c r="O78" s="36"/>
      <c r="P78" s="2"/>
      <c r="Q78" s="2"/>
      <c r="R78" s="2"/>
      <c r="S78" s="2"/>
      <c r="T78" s="37"/>
      <c r="U78" s="36"/>
      <c r="V78" s="2"/>
      <c r="W78" s="2"/>
      <c r="X78" s="2"/>
      <c r="Y78" s="2"/>
      <c r="Z78" s="37"/>
      <c r="AA78" s="36"/>
      <c r="AB78" s="2"/>
      <c r="AC78" s="2"/>
      <c r="AD78" s="2"/>
      <c r="AE78" s="2"/>
      <c r="AF78" s="37"/>
      <c r="AG78" s="71"/>
      <c r="AH78" s="71"/>
      <c r="AI78" s="71"/>
      <c r="AJ78" s="71"/>
      <c r="AK78" s="71"/>
      <c r="AL78" s="36"/>
      <c r="AM78" s="2"/>
      <c r="AN78" s="2"/>
      <c r="AO78" s="2"/>
      <c r="AP78" s="2"/>
      <c r="AQ78" s="37"/>
      <c r="AR78" s="36"/>
      <c r="AS78" s="2"/>
      <c r="AT78" s="2"/>
      <c r="AU78" s="2"/>
      <c r="AV78" s="2"/>
      <c r="AW78" s="37"/>
      <c r="AX78" s="36"/>
      <c r="AY78" s="2"/>
      <c r="AZ78" s="2"/>
      <c r="BA78" s="2"/>
      <c r="BB78" s="2"/>
      <c r="BC78" s="37"/>
      <c r="BD78" s="36"/>
      <c r="BE78" s="2"/>
      <c r="BF78" s="2"/>
      <c r="BG78" s="2"/>
      <c r="BH78" s="2"/>
      <c r="BI78" s="37"/>
      <c r="BJ78" s="36"/>
      <c r="BK78" s="2"/>
      <c r="BL78" s="2"/>
      <c r="BM78" s="2"/>
      <c r="BN78" s="2"/>
      <c r="BO78" s="37"/>
    </row>
    <row r="79" spans="3:67">
      <c r="C79" s="36"/>
      <c r="D79" s="2"/>
      <c r="E79" s="2"/>
      <c r="F79" s="2"/>
      <c r="G79" s="2"/>
      <c r="H79" s="37"/>
      <c r="I79" s="36"/>
      <c r="J79" s="2"/>
      <c r="K79" s="2"/>
      <c r="L79" s="2"/>
      <c r="M79" s="2"/>
      <c r="N79" s="37"/>
      <c r="O79" s="36"/>
      <c r="P79" s="2"/>
      <c r="Q79" s="2"/>
      <c r="R79" s="2"/>
      <c r="S79" s="2"/>
      <c r="T79" s="37"/>
      <c r="U79" s="36"/>
      <c r="V79" s="2"/>
      <c r="W79" s="2"/>
      <c r="X79" s="2"/>
      <c r="Y79" s="2"/>
      <c r="Z79" s="37"/>
      <c r="AA79" s="36"/>
      <c r="AB79" s="2"/>
      <c r="AC79" s="2"/>
      <c r="AD79" s="2"/>
      <c r="AE79" s="2"/>
      <c r="AF79" s="37"/>
      <c r="AG79" s="71"/>
      <c r="AH79" s="71"/>
      <c r="AI79" s="71"/>
      <c r="AJ79" s="71"/>
      <c r="AK79" s="71"/>
      <c r="AL79" s="36"/>
      <c r="AM79" s="2"/>
      <c r="AN79" s="2"/>
      <c r="AO79" s="2"/>
      <c r="AP79" s="2"/>
      <c r="AQ79" s="37"/>
      <c r="AR79" s="36"/>
      <c r="AS79" s="2"/>
      <c r="AT79" s="2"/>
      <c r="AU79" s="2"/>
      <c r="AV79" s="2"/>
      <c r="AW79" s="37"/>
      <c r="AX79" s="36"/>
      <c r="AY79" s="2"/>
      <c r="AZ79" s="2"/>
      <c r="BA79" s="2"/>
      <c r="BB79" s="2"/>
      <c r="BC79" s="37"/>
      <c r="BD79" s="36"/>
      <c r="BE79" s="2"/>
      <c r="BF79" s="2"/>
      <c r="BG79" s="2"/>
      <c r="BH79" s="2"/>
      <c r="BI79" s="37"/>
      <c r="BJ79" s="36"/>
      <c r="BK79" s="2"/>
      <c r="BL79" s="2"/>
      <c r="BM79" s="2"/>
      <c r="BN79" s="2"/>
      <c r="BO79" s="37"/>
    </row>
    <row r="80" spans="3:67">
      <c r="C80" s="36"/>
      <c r="D80" s="2"/>
      <c r="E80" s="2"/>
      <c r="F80" s="2"/>
      <c r="G80" s="2"/>
      <c r="H80" s="37"/>
      <c r="I80" s="36"/>
      <c r="J80" s="2"/>
      <c r="K80" s="2"/>
      <c r="L80" s="2"/>
      <c r="M80" s="2"/>
      <c r="N80" s="37"/>
      <c r="O80" s="36"/>
      <c r="P80" s="2"/>
      <c r="Q80" s="2"/>
      <c r="R80" s="2"/>
      <c r="S80" s="2"/>
      <c r="T80" s="37"/>
      <c r="U80" s="36"/>
      <c r="V80" s="2"/>
      <c r="W80" s="2"/>
      <c r="X80" s="2"/>
      <c r="Y80" s="2"/>
      <c r="Z80" s="37"/>
      <c r="AA80" s="36"/>
      <c r="AB80" s="2"/>
      <c r="AC80" s="2"/>
      <c r="AD80" s="2"/>
      <c r="AE80" s="2"/>
      <c r="AF80" s="37"/>
      <c r="AG80" s="71"/>
      <c r="AH80" s="71"/>
      <c r="AI80" s="71"/>
      <c r="AJ80" s="71"/>
      <c r="AK80" s="71"/>
      <c r="AL80" s="36"/>
      <c r="AM80" s="2"/>
      <c r="AN80" s="2"/>
      <c r="AO80" s="2"/>
      <c r="AP80" s="2"/>
      <c r="AQ80" s="37"/>
      <c r="AR80" s="36"/>
      <c r="AS80" s="2"/>
      <c r="AT80" s="2"/>
      <c r="AU80" s="2"/>
      <c r="AV80" s="2"/>
      <c r="AW80" s="37"/>
      <c r="AX80" s="36"/>
      <c r="AY80" s="2"/>
      <c r="AZ80" s="2"/>
      <c r="BA80" s="2"/>
      <c r="BB80" s="2"/>
      <c r="BC80" s="37"/>
      <c r="BD80" s="36"/>
      <c r="BE80" s="2"/>
      <c r="BF80" s="2"/>
      <c r="BG80" s="2"/>
      <c r="BH80" s="2"/>
      <c r="BI80" s="37"/>
      <c r="BJ80" s="36"/>
      <c r="BK80" s="2"/>
      <c r="BL80" s="2"/>
      <c r="BM80" s="2"/>
      <c r="BN80" s="2"/>
      <c r="BO80" s="37"/>
    </row>
    <row r="81" spans="1:67">
      <c r="A81" s="71"/>
      <c r="B81" s="71"/>
      <c r="C81" s="36"/>
      <c r="D81" s="2"/>
      <c r="E81" s="2"/>
      <c r="F81" s="2"/>
      <c r="G81" s="2"/>
      <c r="H81" s="37"/>
      <c r="I81" s="36"/>
      <c r="J81" s="2"/>
      <c r="K81" s="2"/>
      <c r="L81" s="2"/>
      <c r="M81" s="2"/>
      <c r="N81" s="37"/>
      <c r="O81" s="36"/>
      <c r="P81" s="2"/>
      <c r="Q81" s="2"/>
      <c r="R81" s="2"/>
      <c r="S81" s="2"/>
      <c r="T81" s="37"/>
      <c r="U81" s="36"/>
      <c r="V81" s="2"/>
      <c r="W81" s="2"/>
      <c r="X81" s="2"/>
      <c r="Y81" s="2"/>
      <c r="Z81" s="37"/>
      <c r="AA81" s="36"/>
      <c r="AB81" s="2"/>
      <c r="AC81" s="2"/>
      <c r="AD81" s="2"/>
      <c r="AE81" s="2"/>
      <c r="AF81" s="37"/>
      <c r="AG81" s="71"/>
      <c r="AH81" s="71"/>
      <c r="AI81" s="71"/>
      <c r="AJ81" s="71"/>
      <c r="AK81" s="71"/>
      <c r="AL81" s="36"/>
      <c r="AM81" s="2"/>
      <c r="AN81" s="2"/>
      <c r="AO81" s="2"/>
      <c r="AP81" s="2"/>
      <c r="AQ81" s="37"/>
      <c r="AR81" s="36"/>
      <c r="AS81" s="2"/>
      <c r="AT81" s="2"/>
      <c r="AU81" s="2"/>
      <c r="AV81" s="2"/>
      <c r="AW81" s="37"/>
      <c r="AX81" s="36"/>
      <c r="AY81" s="2"/>
      <c r="AZ81" s="2"/>
      <c r="BA81" s="2"/>
      <c r="BB81" s="2"/>
      <c r="BC81" s="37"/>
      <c r="BD81" s="36"/>
      <c r="BE81" s="2"/>
      <c r="BF81" s="2"/>
      <c r="BG81" s="2"/>
      <c r="BH81" s="2"/>
      <c r="BI81" s="37"/>
      <c r="BJ81" s="36"/>
      <c r="BK81" s="2"/>
      <c r="BL81" s="2"/>
      <c r="BM81" s="2"/>
      <c r="BN81" s="2"/>
      <c r="BO81" s="37"/>
    </row>
    <row r="82" spans="1:67">
      <c r="A82" s="71"/>
      <c r="B82" s="71"/>
      <c r="C82" s="36"/>
      <c r="D82" s="2"/>
      <c r="E82" s="2"/>
      <c r="F82" s="2"/>
      <c r="G82" s="2"/>
      <c r="H82" s="37"/>
      <c r="I82" s="36"/>
      <c r="J82" s="2"/>
      <c r="K82" s="2"/>
      <c r="L82" s="2"/>
      <c r="M82" s="2"/>
      <c r="N82" s="37"/>
      <c r="O82" s="36"/>
      <c r="P82" s="2"/>
      <c r="Q82" s="2"/>
      <c r="R82" s="2"/>
      <c r="S82" s="2"/>
      <c r="T82" s="37"/>
      <c r="U82" s="36"/>
      <c r="V82" s="2"/>
      <c r="W82" s="2"/>
      <c r="X82" s="2"/>
      <c r="Y82" s="2"/>
      <c r="Z82" s="37"/>
      <c r="AA82" s="36"/>
      <c r="AB82" s="2"/>
      <c r="AC82" s="2"/>
      <c r="AD82" s="2"/>
      <c r="AE82" s="2"/>
      <c r="AF82" s="37"/>
      <c r="AG82" s="71"/>
      <c r="AH82" s="71"/>
      <c r="AI82" s="71"/>
      <c r="AJ82" s="71"/>
      <c r="AK82" s="71"/>
      <c r="AL82" s="36"/>
      <c r="AM82" s="2"/>
      <c r="AN82" s="2"/>
      <c r="AO82" s="2"/>
      <c r="AP82" s="2"/>
      <c r="AQ82" s="37"/>
      <c r="AR82" s="36"/>
      <c r="AS82" s="2"/>
      <c r="AT82" s="2"/>
      <c r="AU82" s="2"/>
      <c r="AV82" s="2"/>
      <c r="AW82" s="37"/>
      <c r="AX82" s="36"/>
      <c r="AY82" s="2"/>
      <c r="AZ82" s="2"/>
      <c r="BA82" s="2"/>
      <c r="BB82" s="2"/>
      <c r="BC82" s="37"/>
      <c r="BD82" s="36"/>
      <c r="BE82" s="2"/>
      <c r="BF82" s="2"/>
      <c r="BG82" s="2"/>
      <c r="BH82" s="2"/>
      <c r="BI82" s="37"/>
      <c r="BJ82" s="36"/>
      <c r="BK82" s="2"/>
      <c r="BL82" s="2"/>
      <c r="BM82" s="2"/>
      <c r="BN82" s="2"/>
      <c r="BO82" s="37"/>
    </row>
    <row r="83" spans="1:67">
      <c r="A83" s="71"/>
      <c r="B83" s="71"/>
      <c r="C83" s="36"/>
      <c r="D83" s="2"/>
      <c r="E83" s="2"/>
      <c r="F83" s="2"/>
      <c r="G83" s="2"/>
      <c r="H83" s="37"/>
      <c r="I83" s="36"/>
      <c r="J83" s="2"/>
      <c r="K83" s="2"/>
      <c r="L83" s="2"/>
      <c r="M83" s="2"/>
      <c r="N83" s="37"/>
      <c r="O83" s="36"/>
      <c r="P83" s="2"/>
      <c r="Q83" s="2"/>
      <c r="R83" s="2"/>
      <c r="S83" s="2"/>
      <c r="T83" s="37"/>
      <c r="U83" s="36"/>
      <c r="V83" s="2"/>
      <c r="W83" s="2"/>
      <c r="X83" s="2"/>
      <c r="Y83" s="2"/>
      <c r="Z83" s="37"/>
      <c r="AA83" s="36"/>
      <c r="AB83" s="2"/>
      <c r="AC83" s="2"/>
      <c r="AD83" s="2"/>
      <c r="AE83" s="2"/>
      <c r="AF83" s="37"/>
      <c r="AG83" s="71"/>
      <c r="AH83" s="71"/>
      <c r="AI83" s="71"/>
      <c r="AJ83" s="71"/>
      <c r="AK83" s="71"/>
      <c r="AL83" s="36"/>
      <c r="AM83" s="2"/>
      <c r="AN83" s="2"/>
      <c r="AO83" s="2"/>
      <c r="AP83" s="2"/>
      <c r="AQ83" s="37"/>
      <c r="AR83" s="36"/>
      <c r="AS83" s="2"/>
      <c r="AT83" s="2"/>
      <c r="AU83" s="2"/>
      <c r="AV83" s="2"/>
      <c r="AW83" s="37"/>
      <c r="AX83" s="36"/>
      <c r="AY83" s="2"/>
      <c r="AZ83" s="2"/>
      <c r="BA83" s="2"/>
      <c r="BB83" s="2"/>
      <c r="BC83" s="37"/>
      <c r="BD83" s="36"/>
      <c r="BE83" s="2"/>
      <c r="BF83" s="2"/>
      <c r="BG83" s="2"/>
      <c r="BH83" s="2"/>
      <c r="BI83" s="37"/>
      <c r="BJ83" s="36"/>
      <c r="BK83" s="2"/>
      <c r="BL83" s="2"/>
      <c r="BM83" s="2"/>
      <c r="BN83" s="2"/>
      <c r="BO83" s="37"/>
    </row>
    <row r="84" spans="1:67">
      <c r="A84" s="71"/>
      <c r="B84" s="71"/>
      <c r="C84" s="36"/>
      <c r="D84" s="2"/>
      <c r="E84" s="2"/>
      <c r="F84" s="2"/>
      <c r="G84" s="2"/>
      <c r="H84" s="37"/>
      <c r="I84" s="36"/>
      <c r="J84" s="2"/>
      <c r="K84" s="2"/>
      <c r="L84" s="2"/>
      <c r="M84" s="2"/>
      <c r="N84" s="37"/>
      <c r="O84" s="36"/>
      <c r="P84" s="2"/>
      <c r="Q84" s="2"/>
      <c r="R84" s="2"/>
      <c r="S84" s="2"/>
      <c r="T84" s="37"/>
      <c r="U84" s="36"/>
      <c r="V84" s="2"/>
      <c r="W84" s="2"/>
      <c r="X84" s="2"/>
      <c r="Y84" s="2"/>
      <c r="Z84" s="37"/>
      <c r="AA84" s="36"/>
      <c r="AB84" s="2"/>
      <c r="AC84" s="2"/>
      <c r="AD84" s="2"/>
      <c r="AE84" s="2"/>
      <c r="AF84" s="37"/>
      <c r="AG84" s="71"/>
      <c r="AH84" s="71"/>
      <c r="AI84" s="71"/>
      <c r="AJ84" s="71"/>
      <c r="AK84" s="71"/>
      <c r="AL84" s="36"/>
      <c r="AM84" s="2"/>
      <c r="AN84" s="2"/>
      <c r="AO84" s="2"/>
      <c r="AP84" s="2"/>
      <c r="AQ84" s="37"/>
      <c r="AR84" s="36"/>
      <c r="AS84" s="2"/>
      <c r="AT84" s="2"/>
      <c r="AU84" s="2"/>
      <c r="AV84" s="2"/>
      <c r="AW84" s="37"/>
      <c r="AX84" s="36"/>
      <c r="AY84" s="2"/>
      <c r="AZ84" s="2"/>
      <c r="BA84" s="2"/>
      <c r="BB84" s="2"/>
      <c r="BC84" s="37"/>
      <c r="BD84" s="36"/>
      <c r="BE84" s="2"/>
      <c r="BF84" s="2"/>
      <c r="BG84" s="2"/>
      <c r="BH84" s="2"/>
      <c r="BI84" s="37"/>
      <c r="BJ84" s="36"/>
      <c r="BK84" s="2"/>
      <c r="BL84" s="2"/>
      <c r="BM84" s="2"/>
      <c r="BN84" s="2"/>
      <c r="BO84" s="37"/>
    </row>
    <row r="85" spans="1:67">
      <c r="A85" s="71"/>
      <c r="B85" s="71"/>
      <c r="C85" s="36"/>
      <c r="D85" s="2"/>
      <c r="E85" s="2"/>
      <c r="F85" s="2"/>
      <c r="G85" s="2"/>
      <c r="H85" s="37"/>
      <c r="I85" s="36"/>
      <c r="J85" s="2"/>
      <c r="K85" s="2"/>
      <c r="L85" s="2"/>
      <c r="M85" s="2"/>
      <c r="N85" s="37"/>
      <c r="O85" s="36"/>
      <c r="P85" s="2"/>
      <c r="Q85" s="2"/>
      <c r="R85" s="2"/>
      <c r="S85" s="2"/>
      <c r="T85" s="37"/>
      <c r="U85" s="36"/>
      <c r="V85" s="2"/>
      <c r="W85" s="2"/>
      <c r="X85" s="2"/>
      <c r="Y85" s="2"/>
      <c r="Z85" s="37"/>
      <c r="AA85" s="36"/>
      <c r="AB85" s="2"/>
      <c r="AC85" s="2"/>
      <c r="AD85" s="2"/>
      <c r="AE85" s="2"/>
      <c r="AF85" s="37"/>
      <c r="AG85" s="71"/>
      <c r="AH85" s="71"/>
      <c r="AI85" s="71"/>
      <c r="AJ85" s="71"/>
      <c r="AK85" s="71"/>
      <c r="AL85" s="36"/>
      <c r="AM85" s="2"/>
      <c r="AN85" s="2"/>
      <c r="AO85" s="2"/>
      <c r="AP85" s="2"/>
      <c r="AQ85" s="37"/>
      <c r="AR85" s="36"/>
      <c r="AS85" s="2"/>
      <c r="AT85" s="2"/>
      <c r="AU85" s="2"/>
      <c r="AV85" s="2"/>
      <c r="AW85" s="37"/>
      <c r="AX85" s="36"/>
      <c r="AY85" s="2"/>
      <c r="AZ85" s="2"/>
      <c r="BA85" s="2"/>
      <c r="BB85" s="2"/>
      <c r="BC85" s="37"/>
      <c r="BD85" s="36"/>
      <c r="BE85" s="2"/>
      <c r="BF85" s="2"/>
      <c r="BG85" s="2"/>
      <c r="BH85" s="2"/>
      <c r="BI85" s="37"/>
      <c r="BJ85" s="36"/>
      <c r="BK85" s="2"/>
      <c r="BL85" s="2"/>
      <c r="BM85" s="2"/>
      <c r="BN85" s="2"/>
      <c r="BO85" s="37"/>
    </row>
    <row r="86" spans="1:67" ht="13.35" customHeight="1">
      <c r="A86" s="71"/>
      <c r="B86" s="71"/>
      <c r="C86" s="36"/>
      <c r="D86" s="2"/>
      <c r="E86" s="2"/>
      <c r="F86" s="2"/>
      <c r="G86" s="2"/>
      <c r="H86" s="37"/>
      <c r="I86" s="36"/>
      <c r="J86" s="2"/>
      <c r="K86" s="2"/>
      <c r="L86" s="2"/>
      <c r="M86" s="2"/>
      <c r="N86" s="37"/>
      <c r="O86" s="36"/>
      <c r="P86" s="2"/>
      <c r="Q86" s="2"/>
      <c r="R86" s="2"/>
      <c r="S86" s="2"/>
      <c r="T86" s="37"/>
      <c r="U86" s="36"/>
      <c r="V86" s="2"/>
      <c r="W86" s="2"/>
      <c r="X86" s="2"/>
      <c r="Y86" s="2"/>
      <c r="Z86" s="37"/>
      <c r="AA86" s="36"/>
      <c r="AB86" s="2"/>
      <c r="AC86" s="2"/>
      <c r="AD86" s="2"/>
      <c r="AE86" s="2"/>
      <c r="AF86" s="37"/>
      <c r="AG86" s="71"/>
      <c r="AH86" s="71"/>
      <c r="AI86" s="71"/>
      <c r="AJ86" s="71"/>
      <c r="AK86" s="71"/>
      <c r="AL86" s="36"/>
      <c r="AM86" s="2"/>
      <c r="AN86" s="2"/>
      <c r="AO86" s="2"/>
      <c r="AP86" s="2"/>
      <c r="AQ86" s="37"/>
      <c r="AR86" s="36"/>
      <c r="AS86" s="2"/>
      <c r="AT86" s="2"/>
      <c r="AU86" s="2"/>
      <c r="AV86" s="2"/>
      <c r="AW86" s="37"/>
      <c r="AX86" s="36"/>
      <c r="AY86" s="2"/>
      <c r="AZ86" s="2"/>
      <c r="BA86" s="2"/>
      <c r="BB86" s="2"/>
      <c r="BC86" s="37"/>
      <c r="BD86" s="36"/>
      <c r="BE86" s="2"/>
      <c r="BF86" s="2"/>
      <c r="BG86" s="2"/>
      <c r="BH86" s="2"/>
      <c r="BI86" s="37"/>
      <c r="BJ86" s="36"/>
      <c r="BK86" s="2"/>
      <c r="BL86" s="2"/>
      <c r="BM86" s="2"/>
      <c r="BN86" s="2"/>
      <c r="BO86" s="37"/>
    </row>
    <row r="87" spans="1:67" ht="13.35" customHeight="1" thickBot="1">
      <c r="A87" s="71"/>
      <c r="B87" s="71"/>
      <c r="C87" s="38"/>
      <c r="D87" s="39"/>
      <c r="E87" s="39"/>
      <c r="F87" s="39"/>
      <c r="G87" s="39"/>
      <c r="H87" s="40"/>
      <c r="I87" s="38"/>
      <c r="J87" s="39"/>
      <c r="K87" s="39"/>
      <c r="L87" s="39"/>
      <c r="M87" s="39"/>
      <c r="N87" s="40"/>
      <c r="O87" s="38"/>
      <c r="P87" s="39"/>
      <c r="Q87" s="39"/>
      <c r="R87" s="39"/>
      <c r="S87" s="39"/>
      <c r="T87" s="40"/>
      <c r="U87" s="38"/>
      <c r="V87" s="39"/>
      <c r="W87" s="39"/>
      <c r="X87" s="39"/>
      <c r="Y87" s="39"/>
      <c r="Z87" s="40"/>
      <c r="AA87" s="38"/>
      <c r="AB87" s="39"/>
      <c r="AC87" s="39"/>
      <c r="AD87" s="39"/>
      <c r="AE87" s="39"/>
      <c r="AF87" s="40"/>
      <c r="AG87" s="71"/>
      <c r="AH87" s="71"/>
      <c r="AI87" s="71"/>
      <c r="AJ87" s="71"/>
      <c r="AK87" s="71"/>
      <c r="AL87" s="36"/>
      <c r="AM87" s="2"/>
      <c r="AN87" s="2"/>
      <c r="AO87" s="2"/>
      <c r="AP87" s="2"/>
      <c r="AQ87" s="37"/>
      <c r="AR87" s="36"/>
      <c r="AS87" s="2"/>
      <c r="AT87" s="2"/>
      <c r="AU87" s="2"/>
      <c r="AV87" s="2"/>
      <c r="AW87" s="37"/>
      <c r="AX87" s="36"/>
      <c r="AY87" s="2"/>
      <c r="AZ87" s="2"/>
      <c r="BA87" s="2"/>
      <c r="BB87" s="2"/>
      <c r="BC87" s="37"/>
      <c r="BD87" s="36"/>
      <c r="BE87" s="2"/>
      <c r="BF87" s="2"/>
      <c r="BG87" s="2"/>
      <c r="BH87" s="2"/>
      <c r="BI87" s="37"/>
      <c r="BJ87" s="36"/>
      <c r="BK87" s="2"/>
      <c r="BL87" s="2"/>
      <c r="BM87" s="2"/>
      <c r="BN87" s="2"/>
      <c r="BO87" s="37"/>
    </row>
    <row r="88" spans="1:67" ht="13.35" customHeight="1">
      <c r="A88" s="291" t="s">
        <v>115</v>
      </c>
      <c r="B88" s="292"/>
      <c r="C88" s="279"/>
      <c r="D88" s="280"/>
      <c r="E88" s="280"/>
      <c r="F88" s="280"/>
      <c r="G88" s="280"/>
      <c r="H88" s="281"/>
      <c r="I88" s="279"/>
      <c r="J88" s="280"/>
      <c r="K88" s="280"/>
      <c r="L88" s="280"/>
      <c r="M88" s="280"/>
      <c r="N88" s="281"/>
      <c r="O88" s="279"/>
      <c r="P88" s="280"/>
      <c r="Q88" s="280"/>
      <c r="R88" s="280"/>
      <c r="S88" s="280"/>
      <c r="T88" s="281"/>
      <c r="U88" s="279"/>
      <c r="V88" s="280"/>
      <c r="W88" s="280"/>
      <c r="X88" s="280"/>
      <c r="Y88" s="280"/>
      <c r="Z88" s="281"/>
      <c r="AA88" s="279"/>
      <c r="AB88" s="280"/>
      <c r="AC88" s="280"/>
      <c r="AD88" s="280"/>
      <c r="AE88" s="280"/>
      <c r="AF88" s="281"/>
      <c r="AG88" s="71"/>
      <c r="AH88" s="71"/>
      <c r="AI88" s="71"/>
      <c r="AJ88" s="71"/>
      <c r="AK88" s="71"/>
      <c r="AL88" s="36"/>
      <c r="AM88" s="2"/>
      <c r="AN88" s="2"/>
      <c r="AO88" s="2"/>
      <c r="AP88" s="2"/>
      <c r="AQ88" s="37"/>
      <c r="AR88" s="36"/>
      <c r="AS88" s="2"/>
      <c r="AT88" s="2"/>
      <c r="AU88" s="2"/>
      <c r="AV88" s="2"/>
      <c r="AW88" s="37"/>
      <c r="AX88" s="36"/>
      <c r="AY88" s="2"/>
      <c r="AZ88" s="2"/>
      <c r="BA88" s="2"/>
      <c r="BB88" s="2"/>
      <c r="BC88" s="37"/>
      <c r="BD88" s="36"/>
      <c r="BE88" s="2"/>
      <c r="BF88" s="2"/>
      <c r="BG88" s="2"/>
      <c r="BH88" s="2"/>
      <c r="BI88" s="37"/>
      <c r="BJ88" s="36"/>
      <c r="BK88" s="2"/>
      <c r="BL88" s="2"/>
      <c r="BM88" s="2"/>
      <c r="BN88" s="2"/>
      <c r="BO88" s="37"/>
    </row>
    <row r="89" spans="1:67" ht="13.35" customHeight="1" thickBot="1">
      <c r="A89" s="293"/>
      <c r="B89" s="294"/>
      <c r="C89" s="282"/>
      <c r="D89" s="283"/>
      <c r="E89" s="283"/>
      <c r="F89" s="283"/>
      <c r="G89" s="283"/>
      <c r="H89" s="284"/>
      <c r="I89" s="282"/>
      <c r="J89" s="283"/>
      <c r="K89" s="283"/>
      <c r="L89" s="283"/>
      <c r="M89" s="283"/>
      <c r="N89" s="284"/>
      <c r="O89" s="282"/>
      <c r="P89" s="283"/>
      <c r="Q89" s="283"/>
      <c r="R89" s="283"/>
      <c r="S89" s="283"/>
      <c r="T89" s="284"/>
      <c r="U89" s="282"/>
      <c r="V89" s="283"/>
      <c r="W89" s="283"/>
      <c r="X89" s="283"/>
      <c r="Y89" s="283"/>
      <c r="Z89" s="284"/>
      <c r="AA89" s="282"/>
      <c r="AB89" s="283"/>
      <c r="AC89" s="283"/>
      <c r="AD89" s="283"/>
      <c r="AE89" s="283"/>
      <c r="AF89" s="284"/>
      <c r="AG89" s="71"/>
      <c r="AH89" s="71"/>
      <c r="AI89" s="71"/>
      <c r="AJ89" s="71"/>
      <c r="AK89" s="71"/>
      <c r="AL89" s="38"/>
      <c r="AM89" s="39"/>
      <c r="AN89" s="39"/>
      <c r="AO89" s="39"/>
      <c r="AP89" s="39"/>
      <c r="AQ89" s="40"/>
      <c r="AR89" s="38"/>
      <c r="AS89" s="39"/>
      <c r="AT89" s="39"/>
      <c r="AU89" s="39"/>
      <c r="AV89" s="39"/>
      <c r="AW89" s="40"/>
      <c r="AX89" s="38"/>
      <c r="AY89" s="39"/>
      <c r="AZ89" s="39"/>
      <c r="BA89" s="39"/>
      <c r="BB89" s="39"/>
      <c r="BC89" s="40"/>
      <c r="BD89" s="38"/>
      <c r="BE89" s="39"/>
      <c r="BF89" s="39"/>
      <c r="BG89" s="39"/>
      <c r="BH89" s="39"/>
      <c r="BI89" s="40"/>
      <c r="BJ89" s="38"/>
      <c r="BK89" s="39"/>
      <c r="BL89" s="39"/>
      <c r="BM89" s="39"/>
      <c r="BN89" s="39"/>
      <c r="BO89" s="40"/>
    </row>
    <row r="90" spans="1:67" ht="13.35" customHeight="1">
      <c r="A90" s="228" t="s">
        <v>116</v>
      </c>
      <c r="B90" s="229"/>
      <c r="C90" s="230">
        <f>_xlfn.XLOOKUP(C88,Améliorations!$A:$A,Améliorations!$C:$C)</f>
        <v>0</v>
      </c>
      <c r="D90" s="231"/>
      <c r="E90" s="231"/>
      <c r="F90" s="231"/>
      <c r="G90" s="231"/>
      <c r="H90" s="232"/>
      <c r="I90" s="230">
        <f>_xlfn.XLOOKUP(I88,Améliorations!$A:$A,Améliorations!$C:$C)</f>
        <v>0</v>
      </c>
      <c r="J90" s="231"/>
      <c r="K90" s="231"/>
      <c r="L90" s="231"/>
      <c r="M90" s="231"/>
      <c r="N90" s="232"/>
      <c r="O90" s="230">
        <f>_xlfn.XLOOKUP(O88,Améliorations!$A:$A,Améliorations!$C:$C)</f>
        <v>0</v>
      </c>
      <c r="P90" s="231"/>
      <c r="Q90" s="231"/>
      <c r="R90" s="231"/>
      <c r="S90" s="231"/>
      <c r="T90" s="232"/>
      <c r="U90" s="230">
        <f>_xlfn.XLOOKUP(U88,Améliorations!$A:$A,Améliorations!$C:$C)</f>
        <v>0</v>
      </c>
      <c r="V90" s="231"/>
      <c r="W90" s="231"/>
      <c r="X90" s="231"/>
      <c r="Y90" s="231"/>
      <c r="Z90" s="232"/>
      <c r="AA90" s="230">
        <f>_xlfn.XLOOKUP(AA88,Améliorations!$A:$A,Améliorations!$C:$C)</f>
        <v>0</v>
      </c>
      <c r="AB90" s="231"/>
      <c r="AC90" s="231"/>
      <c r="AD90" s="231"/>
      <c r="AE90" s="231"/>
      <c r="AF90" s="232"/>
      <c r="AG90" s="71"/>
      <c r="AH90" s="71"/>
      <c r="AI90" s="71"/>
      <c r="AJ90" s="71"/>
      <c r="AK90" s="71"/>
      <c r="AL90" s="207" t="s">
        <v>117</v>
      </c>
      <c r="AM90" s="208"/>
      <c r="AN90" s="208"/>
      <c r="AO90" s="208"/>
      <c r="AP90" s="208"/>
      <c r="AQ90" s="209"/>
      <c r="AR90" s="207" t="s">
        <v>118</v>
      </c>
      <c r="AS90" s="208"/>
      <c r="AT90" s="208"/>
      <c r="AU90" s="208"/>
      <c r="AV90" s="208"/>
      <c r="AW90" s="209"/>
      <c r="AX90" s="207" t="s">
        <v>119</v>
      </c>
      <c r="AY90" s="208"/>
      <c r="AZ90" s="208"/>
      <c r="BA90" s="208"/>
      <c r="BB90" s="208"/>
      <c r="BC90" s="209"/>
      <c r="BD90" s="207" t="s">
        <v>120</v>
      </c>
      <c r="BE90" s="208"/>
      <c r="BF90" s="208"/>
      <c r="BG90" s="208"/>
      <c r="BH90" s="208"/>
      <c r="BI90" s="209"/>
      <c r="BJ90" s="207" t="s">
        <v>121</v>
      </c>
      <c r="BK90" s="208"/>
      <c r="BL90" s="208"/>
      <c r="BM90" s="208"/>
      <c r="BN90" s="208"/>
      <c r="BO90" s="209"/>
    </row>
    <row r="91" spans="1:67" ht="13.35" customHeight="1">
      <c r="A91" s="228"/>
      <c r="B91" s="229"/>
      <c r="C91" s="230"/>
      <c r="D91" s="231"/>
      <c r="E91" s="231"/>
      <c r="F91" s="231"/>
      <c r="G91" s="231"/>
      <c r="H91" s="232"/>
      <c r="I91" s="230"/>
      <c r="J91" s="231"/>
      <c r="K91" s="231"/>
      <c r="L91" s="231"/>
      <c r="M91" s="231"/>
      <c r="N91" s="232"/>
      <c r="O91" s="230"/>
      <c r="P91" s="231"/>
      <c r="Q91" s="231"/>
      <c r="R91" s="231"/>
      <c r="S91" s="231"/>
      <c r="T91" s="232"/>
      <c r="U91" s="230"/>
      <c r="V91" s="231"/>
      <c r="W91" s="231"/>
      <c r="X91" s="231"/>
      <c r="Y91" s="231"/>
      <c r="Z91" s="232"/>
      <c r="AA91" s="230"/>
      <c r="AB91" s="231"/>
      <c r="AC91" s="231"/>
      <c r="AD91" s="231"/>
      <c r="AE91" s="231"/>
      <c r="AF91" s="232"/>
      <c r="AG91" s="71"/>
      <c r="AH91" s="71"/>
      <c r="AI91" s="71"/>
      <c r="AJ91" s="71"/>
      <c r="AK91" s="71"/>
      <c r="AL91" s="210"/>
      <c r="AM91" s="211"/>
      <c r="AN91" s="211"/>
      <c r="AO91" s="211"/>
      <c r="AP91" s="211"/>
      <c r="AQ91" s="212"/>
      <c r="AR91" s="210"/>
      <c r="AS91" s="211"/>
      <c r="AT91" s="211"/>
      <c r="AU91" s="211"/>
      <c r="AV91" s="211"/>
      <c r="AW91" s="212"/>
      <c r="AX91" s="210"/>
      <c r="AY91" s="211"/>
      <c r="AZ91" s="211"/>
      <c r="BA91" s="211"/>
      <c r="BB91" s="211"/>
      <c r="BC91" s="212"/>
      <c r="BD91" s="210"/>
      <c r="BE91" s="211"/>
      <c r="BF91" s="211"/>
      <c r="BG91" s="211"/>
      <c r="BH91" s="211"/>
      <c r="BI91" s="212"/>
      <c r="BJ91" s="210"/>
      <c r="BK91" s="211"/>
      <c r="BL91" s="211"/>
      <c r="BM91" s="211"/>
      <c r="BN91" s="211"/>
      <c r="BO91" s="212"/>
    </row>
    <row r="92" spans="1:67" ht="13.35" customHeight="1">
      <c r="A92" s="228" t="s">
        <v>122</v>
      </c>
      <c r="B92" s="229"/>
      <c r="C92" s="230">
        <f>_xlfn.XLOOKUP(C88,Améliorations!$A:$A,Améliorations!$D:$D)</f>
        <v>0</v>
      </c>
      <c r="D92" s="231"/>
      <c r="E92" s="231"/>
      <c r="F92" s="231"/>
      <c r="G92" s="231"/>
      <c r="H92" s="232"/>
      <c r="I92" s="230">
        <f>_xlfn.XLOOKUP(I88,Améliorations!$A:$A,Améliorations!$D:$D)</f>
        <v>0</v>
      </c>
      <c r="J92" s="231"/>
      <c r="K92" s="231"/>
      <c r="L92" s="231"/>
      <c r="M92" s="231"/>
      <c r="N92" s="232"/>
      <c r="O92" s="230">
        <f>_xlfn.XLOOKUP(O88,Améliorations!$A:$A,Améliorations!$D:$D)</f>
        <v>0</v>
      </c>
      <c r="P92" s="231"/>
      <c r="Q92" s="231"/>
      <c r="R92" s="231"/>
      <c r="S92" s="231"/>
      <c r="T92" s="232"/>
      <c r="U92" s="230">
        <f>_xlfn.XLOOKUP(U88,Améliorations!$A:$A,Améliorations!$D:$D)</f>
        <v>0</v>
      </c>
      <c r="V92" s="231"/>
      <c r="W92" s="231"/>
      <c r="X92" s="231"/>
      <c r="Y92" s="231"/>
      <c r="Z92" s="232"/>
      <c r="AA92" s="230">
        <f>_xlfn.XLOOKUP(AA88,Améliorations!$A:$A,Améliorations!$D:$D)</f>
        <v>0</v>
      </c>
      <c r="AB92" s="231"/>
      <c r="AC92" s="231"/>
      <c r="AD92" s="231"/>
      <c r="AE92" s="231"/>
      <c r="AF92" s="232"/>
      <c r="AG92" s="71"/>
      <c r="AH92" s="71"/>
      <c r="AI92" s="71"/>
      <c r="AJ92" s="71"/>
      <c r="AK92" s="71"/>
      <c r="AL92" s="213"/>
      <c r="AM92" s="214"/>
      <c r="AN92" s="214"/>
      <c r="AO92" s="214"/>
      <c r="AP92" s="214"/>
      <c r="AQ92" s="215"/>
      <c r="AR92" s="213"/>
      <c r="AS92" s="214"/>
      <c r="AT92" s="214"/>
      <c r="AU92" s="214"/>
      <c r="AV92" s="214"/>
      <c r="AW92" s="215"/>
      <c r="AX92" s="213"/>
      <c r="AY92" s="214"/>
      <c r="AZ92" s="214"/>
      <c r="BA92" s="214"/>
      <c r="BB92" s="214"/>
      <c r="BC92" s="215"/>
      <c r="BD92" s="213"/>
      <c r="BE92" s="214"/>
      <c r="BF92" s="214"/>
      <c r="BG92" s="214"/>
      <c r="BH92" s="214"/>
      <c r="BI92" s="215"/>
      <c r="BJ92" s="213"/>
      <c r="BK92" s="214"/>
      <c r="BL92" s="214"/>
      <c r="BM92" s="214"/>
      <c r="BN92" s="214"/>
      <c r="BO92" s="215"/>
    </row>
    <row r="93" spans="1:67" ht="13.35" customHeight="1" thickBot="1">
      <c r="A93" s="228"/>
      <c r="B93" s="229"/>
      <c r="C93" s="230"/>
      <c r="D93" s="231"/>
      <c r="E93" s="231"/>
      <c r="F93" s="231"/>
      <c r="G93" s="231"/>
      <c r="H93" s="232"/>
      <c r="I93" s="230"/>
      <c r="J93" s="231"/>
      <c r="K93" s="231"/>
      <c r="L93" s="231"/>
      <c r="M93" s="231"/>
      <c r="N93" s="232"/>
      <c r="O93" s="230"/>
      <c r="P93" s="231"/>
      <c r="Q93" s="231"/>
      <c r="R93" s="231"/>
      <c r="S93" s="231"/>
      <c r="T93" s="232"/>
      <c r="U93" s="230"/>
      <c r="V93" s="231"/>
      <c r="W93" s="231"/>
      <c r="X93" s="231"/>
      <c r="Y93" s="231"/>
      <c r="Z93" s="232"/>
      <c r="AA93" s="230"/>
      <c r="AB93" s="231"/>
      <c r="AC93" s="231"/>
      <c r="AD93" s="231"/>
      <c r="AE93" s="231"/>
      <c r="AF93" s="232"/>
      <c r="AG93" s="71"/>
      <c r="AH93" s="71"/>
      <c r="AI93" s="71"/>
      <c r="AJ93" s="71"/>
      <c r="AK93" s="71"/>
      <c r="AL93" s="213"/>
      <c r="AM93" s="214"/>
      <c r="AN93" s="214"/>
      <c r="AO93" s="214"/>
      <c r="AP93" s="214"/>
      <c r="AQ93" s="215"/>
      <c r="AR93" s="213"/>
      <c r="AS93" s="214"/>
      <c r="AT93" s="214"/>
      <c r="AU93" s="214"/>
      <c r="AV93" s="214"/>
      <c r="AW93" s="215"/>
      <c r="AX93" s="213"/>
      <c r="AY93" s="214"/>
      <c r="AZ93" s="214"/>
      <c r="BA93" s="214"/>
      <c r="BB93" s="214"/>
      <c r="BC93" s="215"/>
      <c r="BD93" s="213"/>
      <c r="BE93" s="214"/>
      <c r="BF93" s="214"/>
      <c r="BG93" s="214"/>
      <c r="BH93" s="214"/>
      <c r="BI93" s="215"/>
      <c r="BJ93" s="213"/>
      <c r="BK93" s="214"/>
      <c r="BL93" s="214"/>
      <c r="BM93" s="214"/>
      <c r="BN93" s="214"/>
      <c r="BO93" s="215"/>
    </row>
    <row r="94" spans="1:67" ht="13.35" customHeight="1">
      <c r="A94" s="228"/>
      <c r="B94" s="229"/>
      <c r="C94" s="230"/>
      <c r="D94" s="231"/>
      <c r="E94" s="231"/>
      <c r="F94" s="231"/>
      <c r="G94" s="231"/>
      <c r="H94" s="232"/>
      <c r="I94" s="230"/>
      <c r="J94" s="231"/>
      <c r="K94" s="231"/>
      <c r="L94" s="231"/>
      <c r="M94" s="231"/>
      <c r="N94" s="232"/>
      <c r="O94" s="230"/>
      <c r="P94" s="231"/>
      <c r="Q94" s="231"/>
      <c r="R94" s="231"/>
      <c r="S94" s="231"/>
      <c r="T94" s="232"/>
      <c r="U94" s="230"/>
      <c r="V94" s="231"/>
      <c r="W94" s="231"/>
      <c r="X94" s="231"/>
      <c r="Y94" s="231"/>
      <c r="Z94" s="232"/>
      <c r="AA94" s="230"/>
      <c r="AB94" s="231"/>
      <c r="AC94" s="231"/>
      <c r="AD94" s="231"/>
      <c r="AE94" s="231"/>
      <c r="AF94" s="232"/>
      <c r="AG94" s="71"/>
      <c r="AH94" s="71"/>
      <c r="AI94" s="71"/>
      <c r="AJ94" s="71"/>
      <c r="AK94" s="71"/>
      <c r="AL94" s="297" t="s">
        <v>112</v>
      </c>
      <c r="AM94" s="298"/>
      <c r="AN94" s="298"/>
      <c r="AO94" s="298"/>
      <c r="AP94" s="298"/>
      <c r="AQ94" s="299"/>
      <c r="AR94" s="297" t="s">
        <v>112</v>
      </c>
      <c r="AS94" s="298"/>
      <c r="AT94" s="298"/>
      <c r="AU94" s="298"/>
      <c r="AV94" s="298"/>
      <c r="AW94" s="299"/>
      <c r="AX94" s="297" t="s">
        <v>112</v>
      </c>
      <c r="AY94" s="298"/>
      <c r="AZ94" s="298"/>
      <c r="BA94" s="298"/>
      <c r="BB94" s="298"/>
      <c r="BC94" s="299"/>
      <c r="BD94" s="297" t="s">
        <v>112</v>
      </c>
      <c r="BE94" s="298"/>
      <c r="BF94" s="298"/>
      <c r="BG94" s="298"/>
      <c r="BH94" s="298"/>
      <c r="BI94" s="299"/>
      <c r="BJ94" s="297" t="s">
        <v>112</v>
      </c>
      <c r="BK94" s="298"/>
      <c r="BL94" s="298"/>
      <c r="BM94" s="298"/>
      <c r="BN94" s="298"/>
      <c r="BO94" s="299"/>
    </row>
    <row r="95" spans="1:67" ht="13.35" customHeight="1">
      <c r="A95" s="228"/>
      <c r="B95" s="229"/>
      <c r="C95" s="230"/>
      <c r="D95" s="231"/>
      <c r="E95" s="231"/>
      <c r="F95" s="231"/>
      <c r="G95" s="231"/>
      <c r="H95" s="232"/>
      <c r="I95" s="230"/>
      <c r="J95" s="231"/>
      <c r="K95" s="231"/>
      <c r="L95" s="231"/>
      <c r="M95" s="231"/>
      <c r="N95" s="232"/>
      <c r="O95" s="230"/>
      <c r="P95" s="231"/>
      <c r="Q95" s="231"/>
      <c r="R95" s="231"/>
      <c r="S95" s="231"/>
      <c r="T95" s="232"/>
      <c r="U95" s="230"/>
      <c r="V95" s="231"/>
      <c r="W95" s="231"/>
      <c r="X95" s="231"/>
      <c r="Y95" s="231"/>
      <c r="Z95" s="232"/>
      <c r="AA95" s="230"/>
      <c r="AB95" s="231"/>
      <c r="AC95" s="231"/>
      <c r="AD95" s="231"/>
      <c r="AE95" s="231"/>
      <c r="AF95" s="232"/>
      <c r="AG95" s="71"/>
      <c r="AH95" s="71"/>
      <c r="AI95" s="71"/>
      <c r="AJ95" s="71"/>
      <c r="AK95" s="71"/>
      <c r="AL95" s="45" t="s">
        <v>58</v>
      </c>
      <c r="AM95" s="46" t="s">
        <v>60</v>
      </c>
      <c r="AN95" s="46" t="s">
        <v>62</v>
      </c>
      <c r="AO95" s="46" t="s">
        <v>63</v>
      </c>
      <c r="AP95" s="46" t="s">
        <v>113</v>
      </c>
      <c r="AQ95" s="47" t="s">
        <v>114</v>
      </c>
      <c r="AR95" s="45" t="s">
        <v>58</v>
      </c>
      <c r="AS95" s="46" t="s">
        <v>60</v>
      </c>
      <c r="AT95" s="46" t="s">
        <v>62</v>
      </c>
      <c r="AU95" s="46" t="s">
        <v>63</v>
      </c>
      <c r="AV95" s="46" t="s">
        <v>113</v>
      </c>
      <c r="AW95" s="47" t="s">
        <v>114</v>
      </c>
      <c r="AX95" s="45" t="s">
        <v>58</v>
      </c>
      <c r="AY95" s="46" t="s">
        <v>60</v>
      </c>
      <c r="AZ95" s="46" t="s">
        <v>62</v>
      </c>
      <c r="BA95" s="46" t="s">
        <v>63</v>
      </c>
      <c r="BB95" s="46" t="s">
        <v>113</v>
      </c>
      <c r="BC95" s="47" t="s">
        <v>114</v>
      </c>
      <c r="BD95" s="45" t="s">
        <v>58</v>
      </c>
      <c r="BE95" s="46" t="s">
        <v>60</v>
      </c>
      <c r="BF95" s="46" t="s">
        <v>62</v>
      </c>
      <c r="BG95" s="46" t="s">
        <v>63</v>
      </c>
      <c r="BH95" s="46" t="s">
        <v>113</v>
      </c>
      <c r="BI95" s="47" t="s">
        <v>114</v>
      </c>
      <c r="BJ95" s="45" t="s">
        <v>58</v>
      </c>
      <c r="BK95" s="46" t="s">
        <v>60</v>
      </c>
      <c r="BL95" s="46" t="s">
        <v>62</v>
      </c>
      <c r="BM95" s="46" t="s">
        <v>63</v>
      </c>
      <c r="BN95" s="46" t="s">
        <v>113</v>
      </c>
      <c r="BO95" s="47" t="s">
        <v>114</v>
      </c>
    </row>
    <row r="96" spans="1:67" ht="13.35" customHeight="1" thickBot="1">
      <c r="A96" s="228"/>
      <c r="B96" s="229"/>
      <c r="C96" s="230"/>
      <c r="D96" s="231"/>
      <c r="E96" s="231"/>
      <c r="F96" s="231"/>
      <c r="G96" s="231"/>
      <c r="H96" s="232"/>
      <c r="I96" s="230"/>
      <c r="J96" s="231"/>
      <c r="K96" s="231"/>
      <c r="L96" s="231"/>
      <c r="M96" s="231"/>
      <c r="N96" s="232"/>
      <c r="O96" s="230"/>
      <c r="P96" s="231"/>
      <c r="Q96" s="231"/>
      <c r="R96" s="231"/>
      <c r="S96" s="231"/>
      <c r="T96" s="232"/>
      <c r="U96" s="230"/>
      <c r="V96" s="231"/>
      <c r="W96" s="231"/>
      <c r="X96" s="231"/>
      <c r="Y96" s="231"/>
      <c r="Z96" s="232"/>
      <c r="AA96" s="230"/>
      <c r="AB96" s="231"/>
      <c r="AC96" s="231"/>
      <c r="AD96" s="231"/>
      <c r="AE96" s="231"/>
      <c r="AF96" s="232"/>
      <c r="AG96" s="71"/>
      <c r="AH96" s="71"/>
      <c r="AI96" s="71"/>
      <c r="AJ96" s="71"/>
      <c r="AK96" s="71"/>
      <c r="AL96" s="51">
        <f>_xlfn.XLOOKUP(AL92,Liste!$19:$19,Liste!$21:$21)</f>
        <v>0</v>
      </c>
      <c r="AM96" s="52">
        <f>_xlfn.XLOOKUP(AL92,Liste!$19:$19,Liste!$22:$22)</f>
        <v>0</v>
      </c>
      <c r="AN96" s="52">
        <f>_xlfn.XLOOKUP(AL92,Liste!$19:$19,Liste!$23:$23)</f>
        <v>0</v>
      </c>
      <c r="AO96" s="52">
        <f>_xlfn.XLOOKUP(AL92,Liste!$19:$19,Liste!$24:$24)</f>
        <v>0</v>
      </c>
      <c r="AP96" s="52">
        <f>_xlfn.XLOOKUP(AL92,Liste!$19:$19,Liste!$25:$25)</f>
        <v>0</v>
      </c>
      <c r="AQ96" s="53">
        <f>_xlfn.XLOOKUP(AL92,Liste!$19:$19,Liste!$26:$26)</f>
        <v>0</v>
      </c>
      <c r="AR96" s="51">
        <f>_xlfn.XLOOKUP(AR92,Liste!$19:$19,Liste!$21:$21)</f>
        <v>0</v>
      </c>
      <c r="AS96" s="52">
        <f>_xlfn.XLOOKUP(AR92,Liste!$19:$19,Liste!$22:$22)</f>
        <v>0</v>
      </c>
      <c r="AT96" s="52">
        <f>_xlfn.XLOOKUP(AR92,Liste!$19:$19,Liste!$23:$23)</f>
        <v>0</v>
      </c>
      <c r="AU96" s="52">
        <f>_xlfn.XLOOKUP(AR92,Liste!$19:$19,Liste!$24:$24)</f>
        <v>0</v>
      </c>
      <c r="AV96" s="52">
        <f>_xlfn.XLOOKUP(AR92,Liste!$19:$19,Liste!$25:$25)</f>
        <v>0</v>
      </c>
      <c r="AW96" s="53">
        <f>_xlfn.XLOOKUP(AR92,Liste!$19:$19,Liste!$26:$26)</f>
        <v>0</v>
      </c>
      <c r="AX96" s="51">
        <f>_xlfn.XLOOKUP(AX92,Liste!$19:$19,Liste!$21:$21)</f>
        <v>0</v>
      </c>
      <c r="AY96" s="52">
        <f>_xlfn.XLOOKUP(AX92,Liste!$19:$19,Liste!$22:$22)</f>
        <v>0</v>
      </c>
      <c r="AZ96" s="52">
        <f>_xlfn.XLOOKUP(AX92,Liste!$19:$19,Liste!$23:$23)</f>
        <v>0</v>
      </c>
      <c r="BA96" s="52">
        <f>_xlfn.XLOOKUP(AX92,Liste!$19:$19,Liste!$24:$24)</f>
        <v>0</v>
      </c>
      <c r="BB96" s="52">
        <f>_xlfn.XLOOKUP(AX92,Liste!$19:$19,Liste!$25:$25)</f>
        <v>0</v>
      </c>
      <c r="BC96" s="53">
        <f>_xlfn.XLOOKUP(AX92,Liste!$19:$19,Liste!$26:$26)</f>
        <v>0</v>
      </c>
      <c r="BD96" s="51">
        <f>_xlfn.XLOOKUP(BD92,Liste!$19:$19,Liste!$21:$21)</f>
        <v>0</v>
      </c>
      <c r="BE96" s="52">
        <f>_xlfn.XLOOKUP(BD92,Liste!$19:$19,Liste!$22:$22)</f>
        <v>0</v>
      </c>
      <c r="BF96" s="52">
        <f>_xlfn.XLOOKUP(BD92,Liste!$19:$19,Liste!$23:$23)</f>
        <v>0</v>
      </c>
      <c r="BG96" s="52">
        <f>_xlfn.XLOOKUP(BD92,Liste!$19:$19,Liste!$24:$24)</f>
        <v>0</v>
      </c>
      <c r="BH96" s="52">
        <f>_xlfn.XLOOKUP(BD92,Liste!$19:$19,Liste!$25:$25)</f>
        <v>0</v>
      </c>
      <c r="BI96" s="53">
        <f>_xlfn.XLOOKUP(BD92,Liste!$19:$19,Liste!$26:$26)</f>
        <v>0</v>
      </c>
      <c r="BJ96" s="51">
        <f>_xlfn.XLOOKUP(BJ92,Liste!$19:$19,Liste!$21:$21)</f>
        <v>0</v>
      </c>
      <c r="BK96" s="52">
        <f>_xlfn.XLOOKUP(BJ92,Liste!$19:$19,Liste!$22:$22)</f>
        <v>0</v>
      </c>
      <c r="BL96" s="52">
        <f>_xlfn.XLOOKUP(BJ92,Liste!$19:$19,Liste!$23:$23)</f>
        <v>0</v>
      </c>
      <c r="BM96" s="52">
        <f>_xlfn.XLOOKUP(BJ92,Liste!$19:$19,Liste!$24:$24)</f>
        <v>0</v>
      </c>
      <c r="BN96" s="52">
        <f>_xlfn.XLOOKUP(BJ92,Liste!$19:$19,Liste!$25:$25)</f>
        <v>0</v>
      </c>
      <c r="BO96" s="53">
        <f>_xlfn.XLOOKUP(BJ92,Liste!$19:$19,Liste!$26:$26)</f>
        <v>0</v>
      </c>
    </row>
    <row r="97" spans="1:67" ht="13.35" customHeight="1">
      <c r="A97" s="228" t="s">
        <v>123</v>
      </c>
      <c r="B97" s="229"/>
      <c r="C97" s="285">
        <f>_xlfn.XLOOKUP(C88,Améliorations!$A:$A,Améliorations!$E:$E)</f>
        <v>0</v>
      </c>
      <c r="D97" s="286"/>
      <c r="E97" s="286"/>
      <c r="F97" s="286"/>
      <c r="G97" s="286"/>
      <c r="H97" s="287"/>
      <c r="I97" s="285">
        <f>_xlfn.XLOOKUP(I88,Améliorations!$A:$A,Améliorations!$E:$E)</f>
        <v>0</v>
      </c>
      <c r="J97" s="286"/>
      <c r="K97" s="286"/>
      <c r="L97" s="286"/>
      <c r="M97" s="286"/>
      <c r="N97" s="287"/>
      <c r="O97" s="285">
        <f>_xlfn.XLOOKUP(O88,Améliorations!$A:$A,Améliorations!$E:$E)</f>
        <v>0</v>
      </c>
      <c r="P97" s="286"/>
      <c r="Q97" s="286"/>
      <c r="R97" s="286"/>
      <c r="S97" s="286"/>
      <c r="T97" s="287"/>
      <c r="U97" s="285">
        <f>_xlfn.XLOOKUP(U88,Améliorations!$A:$A,Améliorations!$E:$E)</f>
        <v>0</v>
      </c>
      <c r="V97" s="286"/>
      <c r="W97" s="286"/>
      <c r="X97" s="286"/>
      <c r="Y97" s="286"/>
      <c r="Z97" s="287"/>
      <c r="AA97" s="285">
        <f>_xlfn.XLOOKUP(AA88,Améliorations!$A:$A,Améliorations!$E:$E)</f>
        <v>0</v>
      </c>
      <c r="AB97" s="286"/>
      <c r="AC97" s="286"/>
      <c r="AD97" s="286"/>
      <c r="AE97" s="286"/>
      <c r="AF97" s="287"/>
      <c r="AG97" s="71"/>
      <c r="AH97" s="71"/>
      <c r="AI97" s="71"/>
      <c r="AJ97" s="71"/>
      <c r="AK97" s="71"/>
      <c r="AL97" s="36"/>
      <c r="AM97" s="2"/>
      <c r="AN97" s="2"/>
      <c r="AO97" s="2"/>
      <c r="AP97" s="2"/>
      <c r="AQ97" s="37"/>
      <c r="AR97" s="36"/>
      <c r="AS97" s="2"/>
      <c r="AT97" s="2"/>
      <c r="AU97" s="2"/>
      <c r="AV97" s="2"/>
      <c r="AW97" s="37"/>
      <c r="AX97" s="36"/>
      <c r="AY97" s="2"/>
      <c r="AZ97" s="2"/>
      <c r="BA97" s="2"/>
      <c r="BB97" s="2"/>
      <c r="BC97" s="37"/>
      <c r="BD97" s="36"/>
      <c r="BE97" s="2"/>
      <c r="BF97" s="2"/>
      <c r="BG97" s="2"/>
      <c r="BH97" s="2"/>
      <c r="BI97" s="37"/>
      <c r="BJ97" s="36"/>
      <c r="BK97" s="2"/>
      <c r="BL97" s="2"/>
      <c r="BM97" s="2"/>
      <c r="BN97" s="2"/>
      <c r="BO97" s="37"/>
    </row>
    <row r="98" spans="1:67" ht="13.35" customHeight="1" thickBot="1">
      <c r="A98" s="295"/>
      <c r="B98" s="296"/>
      <c r="C98" s="288"/>
      <c r="D98" s="289"/>
      <c r="E98" s="289"/>
      <c r="F98" s="289"/>
      <c r="G98" s="289"/>
      <c r="H98" s="290"/>
      <c r="I98" s="288"/>
      <c r="J98" s="289"/>
      <c r="K98" s="289"/>
      <c r="L98" s="289"/>
      <c r="M98" s="289"/>
      <c r="N98" s="290"/>
      <c r="O98" s="288"/>
      <c r="P98" s="289"/>
      <c r="Q98" s="289"/>
      <c r="R98" s="289"/>
      <c r="S98" s="289"/>
      <c r="T98" s="290"/>
      <c r="U98" s="288"/>
      <c r="V98" s="289"/>
      <c r="W98" s="289"/>
      <c r="X98" s="289"/>
      <c r="Y98" s="289"/>
      <c r="Z98" s="290"/>
      <c r="AA98" s="288"/>
      <c r="AB98" s="289"/>
      <c r="AC98" s="289"/>
      <c r="AD98" s="289"/>
      <c r="AE98" s="289"/>
      <c r="AF98" s="290"/>
      <c r="AG98" s="71"/>
      <c r="AH98" s="71"/>
      <c r="AI98" s="71"/>
      <c r="AJ98" s="71"/>
      <c r="AK98" s="71"/>
      <c r="AL98" s="36"/>
      <c r="AM98" s="2"/>
      <c r="AN98" s="2"/>
      <c r="AO98" s="2"/>
      <c r="AP98" s="2"/>
      <c r="AQ98" s="37"/>
      <c r="AR98" s="36"/>
      <c r="AS98" s="2"/>
      <c r="AT98" s="2"/>
      <c r="AU98" s="2"/>
      <c r="AV98" s="2"/>
      <c r="AW98" s="37"/>
      <c r="AX98" s="36"/>
      <c r="AY98" s="2"/>
      <c r="AZ98" s="2"/>
      <c r="BA98" s="2"/>
      <c r="BB98" s="2"/>
      <c r="BC98" s="37"/>
      <c r="BD98" s="36"/>
      <c r="BE98" s="2"/>
      <c r="BF98" s="2"/>
      <c r="BG98" s="2"/>
      <c r="BH98" s="2"/>
      <c r="BI98" s="37"/>
      <c r="BJ98" s="36"/>
      <c r="BK98" s="2"/>
      <c r="BL98" s="2"/>
      <c r="BM98" s="2"/>
      <c r="BN98" s="2"/>
      <c r="BO98" s="37"/>
    </row>
    <row r="99" spans="1:67" ht="13.35" customHeight="1">
      <c r="A99" s="291" t="s">
        <v>124</v>
      </c>
      <c r="B99" s="292"/>
      <c r="C99" s="279"/>
      <c r="D99" s="280"/>
      <c r="E99" s="280"/>
      <c r="F99" s="280"/>
      <c r="G99" s="280"/>
      <c r="H99" s="281"/>
      <c r="I99" s="279"/>
      <c r="J99" s="280"/>
      <c r="K99" s="280"/>
      <c r="L99" s="280"/>
      <c r="M99" s="280"/>
      <c r="N99" s="281"/>
      <c r="O99" s="279"/>
      <c r="P99" s="280"/>
      <c r="Q99" s="280"/>
      <c r="R99" s="280"/>
      <c r="S99" s="280"/>
      <c r="T99" s="281"/>
      <c r="U99" s="279"/>
      <c r="V99" s="280"/>
      <c r="W99" s="280"/>
      <c r="X99" s="280"/>
      <c r="Y99" s="280"/>
      <c r="Z99" s="281"/>
      <c r="AA99" s="279"/>
      <c r="AB99" s="280"/>
      <c r="AC99" s="280"/>
      <c r="AD99" s="280"/>
      <c r="AE99" s="280"/>
      <c r="AF99" s="281"/>
      <c r="AG99" s="71"/>
      <c r="AH99" s="71"/>
      <c r="AI99" s="71"/>
      <c r="AJ99" s="71"/>
      <c r="AK99" s="71"/>
      <c r="AL99" s="36"/>
      <c r="AM99" s="2"/>
      <c r="AN99" s="2"/>
      <c r="AO99" s="2"/>
      <c r="AP99" s="2"/>
      <c r="AQ99" s="37"/>
      <c r="AR99" s="36"/>
      <c r="AS99" s="2"/>
      <c r="AT99" s="2"/>
      <c r="AU99" s="2"/>
      <c r="AV99" s="2"/>
      <c r="AW99" s="37"/>
      <c r="AX99" s="36"/>
      <c r="AY99" s="2"/>
      <c r="AZ99" s="2"/>
      <c r="BA99" s="2"/>
      <c r="BB99" s="2"/>
      <c r="BC99" s="37"/>
      <c r="BD99" s="36"/>
      <c r="BE99" s="2"/>
      <c r="BF99" s="2"/>
      <c r="BG99" s="2"/>
      <c r="BH99" s="2"/>
      <c r="BI99" s="37"/>
      <c r="BJ99" s="36"/>
      <c r="BK99" s="2"/>
      <c r="BL99" s="2"/>
      <c r="BM99" s="2"/>
      <c r="BN99" s="2"/>
      <c r="BO99" s="37"/>
    </row>
    <row r="100" spans="1:67" ht="13.35" customHeight="1">
      <c r="A100" s="293"/>
      <c r="B100" s="294"/>
      <c r="C100" s="282"/>
      <c r="D100" s="283"/>
      <c r="E100" s="283"/>
      <c r="F100" s="283"/>
      <c r="G100" s="283"/>
      <c r="H100" s="284"/>
      <c r="I100" s="282"/>
      <c r="J100" s="283"/>
      <c r="K100" s="283"/>
      <c r="L100" s="283"/>
      <c r="M100" s="283"/>
      <c r="N100" s="284"/>
      <c r="O100" s="282"/>
      <c r="P100" s="283"/>
      <c r="Q100" s="283"/>
      <c r="R100" s="283"/>
      <c r="S100" s="283"/>
      <c r="T100" s="284"/>
      <c r="U100" s="282"/>
      <c r="V100" s="283"/>
      <c r="W100" s="283"/>
      <c r="X100" s="283"/>
      <c r="Y100" s="283"/>
      <c r="Z100" s="284"/>
      <c r="AA100" s="282"/>
      <c r="AB100" s="283"/>
      <c r="AC100" s="283"/>
      <c r="AD100" s="283"/>
      <c r="AE100" s="283"/>
      <c r="AF100" s="284"/>
      <c r="AG100" s="71"/>
      <c r="AH100" s="71"/>
      <c r="AI100" s="71"/>
      <c r="AJ100" s="71"/>
      <c r="AK100" s="71"/>
      <c r="AL100" s="36"/>
      <c r="AM100" s="2"/>
      <c r="AN100" s="2"/>
      <c r="AO100" s="2"/>
      <c r="AP100" s="2"/>
      <c r="AQ100" s="37"/>
      <c r="AR100" s="36"/>
      <c r="AS100" s="2"/>
      <c r="AT100" s="2"/>
      <c r="AU100" s="2"/>
      <c r="AV100" s="2"/>
      <c r="AW100" s="37"/>
      <c r="AX100" s="36"/>
      <c r="AY100" s="2"/>
      <c r="AZ100" s="2"/>
      <c r="BA100" s="2"/>
      <c r="BB100" s="2"/>
      <c r="BC100" s="37"/>
      <c r="BD100" s="36"/>
      <c r="BE100" s="2"/>
      <c r="BF100" s="2"/>
      <c r="BG100" s="2"/>
      <c r="BH100" s="2"/>
      <c r="BI100" s="37"/>
      <c r="BJ100" s="36"/>
      <c r="BK100" s="2"/>
      <c r="BL100" s="2"/>
      <c r="BM100" s="2"/>
      <c r="BN100" s="2"/>
      <c r="BO100" s="37"/>
    </row>
    <row r="101" spans="1:67" ht="13.35" customHeight="1">
      <c r="A101" s="228" t="s">
        <v>116</v>
      </c>
      <c r="B101" s="229"/>
      <c r="C101" s="230">
        <f>_xlfn.XLOOKUP(C99,Améliorations!$A:$A,Améliorations!$C:$C)</f>
        <v>0</v>
      </c>
      <c r="D101" s="231"/>
      <c r="E101" s="231"/>
      <c r="F101" s="231"/>
      <c r="G101" s="231"/>
      <c r="H101" s="232"/>
      <c r="I101" s="230">
        <f>_xlfn.XLOOKUP(I99,Améliorations!$A:$A,Améliorations!$C:$C)</f>
        <v>0</v>
      </c>
      <c r="J101" s="231"/>
      <c r="K101" s="231"/>
      <c r="L101" s="231"/>
      <c r="M101" s="231"/>
      <c r="N101" s="232"/>
      <c r="O101" s="230">
        <f>_xlfn.XLOOKUP(O99,Améliorations!$A:$A,Améliorations!$C:$C)</f>
        <v>0</v>
      </c>
      <c r="P101" s="231"/>
      <c r="Q101" s="231"/>
      <c r="R101" s="231"/>
      <c r="S101" s="231"/>
      <c r="T101" s="232"/>
      <c r="U101" s="230">
        <f>_xlfn.XLOOKUP(U99,Améliorations!$A:$A,Améliorations!$C:$C)</f>
        <v>0</v>
      </c>
      <c r="V101" s="231"/>
      <c r="W101" s="231"/>
      <c r="X101" s="231"/>
      <c r="Y101" s="231"/>
      <c r="Z101" s="232"/>
      <c r="AA101" s="230">
        <f>_xlfn.XLOOKUP(AA99,Améliorations!$A:$A,Améliorations!$C:$C)</f>
        <v>0</v>
      </c>
      <c r="AB101" s="231"/>
      <c r="AC101" s="231"/>
      <c r="AD101" s="231"/>
      <c r="AE101" s="231"/>
      <c r="AF101" s="232"/>
      <c r="AG101" s="71"/>
      <c r="AH101" s="71"/>
      <c r="AI101" s="71"/>
      <c r="AJ101" s="71"/>
      <c r="AK101" s="71"/>
      <c r="AL101" s="36"/>
      <c r="AM101" s="2"/>
      <c r="AN101" s="2"/>
      <c r="AO101" s="2"/>
      <c r="AP101" s="2"/>
      <c r="AQ101" s="37"/>
      <c r="AR101" s="36"/>
      <c r="AS101" s="2"/>
      <c r="AT101" s="2"/>
      <c r="AU101" s="2"/>
      <c r="AV101" s="2"/>
      <c r="AW101" s="37"/>
      <c r="AX101" s="36"/>
      <c r="AY101" s="2"/>
      <c r="AZ101" s="2"/>
      <c r="BA101" s="2"/>
      <c r="BB101" s="2"/>
      <c r="BC101" s="37"/>
      <c r="BD101" s="36"/>
      <c r="BE101" s="2"/>
      <c r="BF101" s="2"/>
      <c r="BG101" s="2"/>
      <c r="BH101" s="2"/>
      <c r="BI101" s="37"/>
      <c r="BJ101" s="36"/>
      <c r="BK101" s="2"/>
      <c r="BL101" s="2"/>
      <c r="BM101" s="2"/>
      <c r="BN101" s="2"/>
      <c r="BO101" s="37"/>
    </row>
    <row r="102" spans="1:67" ht="13.35" customHeight="1">
      <c r="A102" s="228"/>
      <c r="B102" s="229"/>
      <c r="C102" s="230"/>
      <c r="D102" s="231"/>
      <c r="E102" s="231"/>
      <c r="F102" s="231"/>
      <c r="G102" s="231"/>
      <c r="H102" s="232"/>
      <c r="I102" s="230"/>
      <c r="J102" s="231"/>
      <c r="K102" s="231"/>
      <c r="L102" s="231"/>
      <c r="M102" s="231"/>
      <c r="N102" s="232"/>
      <c r="O102" s="230"/>
      <c r="P102" s="231"/>
      <c r="Q102" s="231"/>
      <c r="R102" s="231"/>
      <c r="S102" s="231"/>
      <c r="T102" s="232"/>
      <c r="U102" s="230"/>
      <c r="V102" s="231"/>
      <c r="W102" s="231"/>
      <c r="X102" s="231"/>
      <c r="Y102" s="231"/>
      <c r="Z102" s="232"/>
      <c r="AA102" s="230"/>
      <c r="AB102" s="231"/>
      <c r="AC102" s="231"/>
      <c r="AD102" s="231"/>
      <c r="AE102" s="231"/>
      <c r="AF102" s="232"/>
      <c r="AG102" s="71"/>
      <c r="AH102" s="71"/>
      <c r="AI102" s="71"/>
      <c r="AJ102" s="71"/>
      <c r="AK102" s="71"/>
      <c r="AL102" s="36"/>
      <c r="AM102" s="2"/>
      <c r="AN102" s="2"/>
      <c r="AO102" s="2"/>
      <c r="AP102" s="2"/>
      <c r="AQ102" s="37"/>
      <c r="AR102" s="36"/>
      <c r="AS102" s="2"/>
      <c r="AT102" s="2"/>
      <c r="AU102" s="2"/>
      <c r="AV102" s="2"/>
      <c r="AW102" s="37"/>
      <c r="AX102" s="36"/>
      <c r="AY102" s="2"/>
      <c r="AZ102" s="2"/>
      <c r="BA102" s="2"/>
      <c r="BB102" s="2"/>
      <c r="BC102" s="37"/>
      <c r="BD102" s="36"/>
      <c r="BE102" s="2"/>
      <c r="BF102" s="2"/>
      <c r="BG102" s="2"/>
      <c r="BH102" s="2"/>
      <c r="BI102" s="37"/>
      <c r="BJ102" s="36"/>
      <c r="BK102" s="2"/>
      <c r="BL102" s="2"/>
      <c r="BM102" s="2"/>
      <c r="BN102" s="2"/>
      <c r="BO102" s="37"/>
    </row>
    <row r="103" spans="1:67" ht="13.35" customHeight="1">
      <c r="A103" s="228" t="s">
        <v>122</v>
      </c>
      <c r="B103" s="229"/>
      <c r="C103" s="230">
        <f>_xlfn.XLOOKUP(C99,Améliorations!$A:$A,Améliorations!$D:$D)</f>
        <v>0</v>
      </c>
      <c r="D103" s="231"/>
      <c r="E103" s="231"/>
      <c r="F103" s="231"/>
      <c r="G103" s="231"/>
      <c r="H103" s="232"/>
      <c r="I103" s="230">
        <f>_xlfn.XLOOKUP(I99,Améliorations!$A:$A,Améliorations!$D:$D)</f>
        <v>0</v>
      </c>
      <c r="J103" s="231"/>
      <c r="K103" s="231"/>
      <c r="L103" s="231"/>
      <c r="M103" s="231"/>
      <c r="N103" s="232"/>
      <c r="O103" s="230">
        <f>_xlfn.XLOOKUP(O99,Améliorations!$A:$A,Améliorations!$D:$D)</f>
        <v>0</v>
      </c>
      <c r="P103" s="231"/>
      <c r="Q103" s="231"/>
      <c r="R103" s="231"/>
      <c r="S103" s="231"/>
      <c r="T103" s="232"/>
      <c r="U103" s="230">
        <f>_xlfn.XLOOKUP(U99,Améliorations!$A:$A,Améliorations!$D:$D)</f>
        <v>0</v>
      </c>
      <c r="V103" s="231"/>
      <c r="W103" s="231"/>
      <c r="X103" s="231"/>
      <c r="Y103" s="231"/>
      <c r="Z103" s="232"/>
      <c r="AA103" s="230">
        <f>_xlfn.XLOOKUP(AA99,Améliorations!$A:$A,Améliorations!$D:$D)</f>
        <v>0</v>
      </c>
      <c r="AB103" s="231"/>
      <c r="AC103" s="231"/>
      <c r="AD103" s="231"/>
      <c r="AE103" s="231"/>
      <c r="AF103" s="232"/>
      <c r="AG103" s="71"/>
      <c r="AH103" s="71"/>
      <c r="AI103" s="71"/>
      <c r="AJ103" s="71"/>
      <c r="AK103" s="71"/>
      <c r="AL103" s="36"/>
      <c r="AM103" s="2"/>
      <c r="AN103" s="2"/>
      <c r="AO103" s="2"/>
      <c r="AP103" s="2"/>
      <c r="AQ103" s="37"/>
      <c r="AR103" s="36"/>
      <c r="AS103" s="2"/>
      <c r="AT103" s="2"/>
      <c r="AU103" s="2"/>
      <c r="AV103" s="2"/>
      <c r="AW103" s="37"/>
      <c r="AX103" s="36"/>
      <c r="AY103" s="2"/>
      <c r="AZ103" s="2"/>
      <c r="BA103" s="2"/>
      <c r="BB103" s="2"/>
      <c r="BC103" s="37"/>
      <c r="BD103" s="36"/>
      <c r="BE103" s="2"/>
      <c r="BF103" s="2"/>
      <c r="BG103" s="2"/>
      <c r="BH103" s="2"/>
      <c r="BI103" s="37"/>
      <c r="BJ103" s="36"/>
      <c r="BK103" s="2"/>
      <c r="BL103" s="2"/>
      <c r="BM103" s="2"/>
      <c r="BN103" s="2"/>
      <c r="BO103" s="37"/>
    </row>
    <row r="104" spans="1:67" ht="13.35" customHeight="1">
      <c r="A104" s="228"/>
      <c r="B104" s="229"/>
      <c r="C104" s="230"/>
      <c r="D104" s="231"/>
      <c r="E104" s="231"/>
      <c r="F104" s="231"/>
      <c r="G104" s="231"/>
      <c r="H104" s="232"/>
      <c r="I104" s="230"/>
      <c r="J104" s="231"/>
      <c r="K104" s="231"/>
      <c r="L104" s="231"/>
      <c r="M104" s="231"/>
      <c r="N104" s="232"/>
      <c r="O104" s="230"/>
      <c r="P104" s="231"/>
      <c r="Q104" s="231"/>
      <c r="R104" s="231"/>
      <c r="S104" s="231"/>
      <c r="T104" s="232"/>
      <c r="U104" s="230"/>
      <c r="V104" s="231"/>
      <c r="W104" s="231"/>
      <c r="X104" s="231"/>
      <c r="Y104" s="231"/>
      <c r="Z104" s="232"/>
      <c r="AA104" s="230"/>
      <c r="AB104" s="231"/>
      <c r="AC104" s="231"/>
      <c r="AD104" s="231"/>
      <c r="AE104" s="231"/>
      <c r="AF104" s="232"/>
      <c r="AG104" s="71"/>
      <c r="AH104" s="71"/>
      <c r="AI104" s="71"/>
      <c r="AJ104" s="71"/>
      <c r="AK104" s="71"/>
      <c r="AL104" s="36"/>
      <c r="AM104" s="2"/>
      <c r="AN104" s="2"/>
      <c r="AO104" s="2"/>
      <c r="AP104" s="2"/>
      <c r="AQ104" s="37"/>
      <c r="AR104" s="36"/>
      <c r="AS104" s="2"/>
      <c r="AT104" s="2"/>
      <c r="AU104" s="2"/>
      <c r="AV104" s="2"/>
      <c r="AW104" s="37"/>
      <c r="AX104" s="36"/>
      <c r="AY104" s="2"/>
      <c r="AZ104" s="2"/>
      <c r="BA104" s="2"/>
      <c r="BB104" s="2"/>
      <c r="BC104" s="37"/>
      <c r="BD104" s="36"/>
      <c r="BE104" s="2"/>
      <c r="BF104" s="2"/>
      <c r="BG104" s="2"/>
      <c r="BH104" s="2"/>
      <c r="BI104" s="37"/>
      <c r="BJ104" s="36"/>
      <c r="BK104" s="2"/>
      <c r="BL104" s="2"/>
      <c r="BM104" s="2"/>
      <c r="BN104" s="2"/>
      <c r="BO104" s="37"/>
    </row>
    <row r="105" spans="1:67" ht="13.35" customHeight="1">
      <c r="A105" s="228"/>
      <c r="B105" s="229"/>
      <c r="C105" s="230"/>
      <c r="D105" s="231"/>
      <c r="E105" s="231"/>
      <c r="F105" s="231"/>
      <c r="G105" s="231"/>
      <c r="H105" s="232"/>
      <c r="I105" s="230"/>
      <c r="J105" s="231"/>
      <c r="K105" s="231"/>
      <c r="L105" s="231"/>
      <c r="M105" s="231"/>
      <c r="N105" s="232"/>
      <c r="O105" s="230"/>
      <c r="P105" s="231"/>
      <c r="Q105" s="231"/>
      <c r="R105" s="231"/>
      <c r="S105" s="231"/>
      <c r="T105" s="232"/>
      <c r="U105" s="230"/>
      <c r="V105" s="231"/>
      <c r="W105" s="231"/>
      <c r="X105" s="231"/>
      <c r="Y105" s="231"/>
      <c r="Z105" s="232"/>
      <c r="AA105" s="230"/>
      <c r="AB105" s="231"/>
      <c r="AC105" s="231"/>
      <c r="AD105" s="231"/>
      <c r="AE105" s="231"/>
      <c r="AF105" s="232"/>
      <c r="AG105" s="71"/>
      <c r="AH105" s="71"/>
      <c r="AI105" s="71"/>
      <c r="AJ105" s="71"/>
      <c r="AK105" s="71"/>
      <c r="AL105" s="36"/>
      <c r="AM105" s="2"/>
      <c r="AN105" s="2"/>
      <c r="AO105" s="2"/>
      <c r="AP105" s="2"/>
      <c r="AQ105" s="37"/>
      <c r="AR105" s="36"/>
      <c r="AS105" s="2"/>
      <c r="AT105" s="2"/>
      <c r="AU105" s="2"/>
      <c r="AV105" s="2"/>
      <c r="AW105" s="37"/>
      <c r="AX105" s="36"/>
      <c r="AY105" s="2"/>
      <c r="AZ105" s="2"/>
      <c r="BA105" s="2"/>
      <c r="BB105" s="2"/>
      <c r="BC105" s="37"/>
      <c r="BD105" s="36"/>
      <c r="BE105" s="2"/>
      <c r="BF105" s="2"/>
      <c r="BG105" s="2"/>
      <c r="BH105" s="2"/>
      <c r="BI105" s="37"/>
      <c r="BJ105" s="36"/>
      <c r="BK105" s="2"/>
      <c r="BL105" s="2"/>
      <c r="BM105" s="2"/>
      <c r="BN105" s="2"/>
      <c r="BO105" s="37"/>
    </row>
    <row r="106" spans="1:67" ht="13.35" customHeight="1">
      <c r="A106" s="228"/>
      <c r="B106" s="229"/>
      <c r="C106" s="230"/>
      <c r="D106" s="231"/>
      <c r="E106" s="231"/>
      <c r="F106" s="231"/>
      <c r="G106" s="231"/>
      <c r="H106" s="232"/>
      <c r="I106" s="230"/>
      <c r="J106" s="231"/>
      <c r="K106" s="231"/>
      <c r="L106" s="231"/>
      <c r="M106" s="231"/>
      <c r="N106" s="232"/>
      <c r="O106" s="230"/>
      <c r="P106" s="231"/>
      <c r="Q106" s="231"/>
      <c r="R106" s="231"/>
      <c r="S106" s="231"/>
      <c r="T106" s="232"/>
      <c r="U106" s="230"/>
      <c r="V106" s="231"/>
      <c r="W106" s="231"/>
      <c r="X106" s="231"/>
      <c r="Y106" s="231"/>
      <c r="Z106" s="232"/>
      <c r="AA106" s="230"/>
      <c r="AB106" s="231"/>
      <c r="AC106" s="231"/>
      <c r="AD106" s="231"/>
      <c r="AE106" s="231"/>
      <c r="AF106" s="232"/>
      <c r="AG106" s="71"/>
      <c r="AH106" s="71"/>
      <c r="AI106" s="71"/>
      <c r="AJ106" s="71"/>
      <c r="AK106" s="71"/>
      <c r="AL106" s="36"/>
      <c r="AM106" s="2"/>
      <c r="AN106" s="2"/>
      <c r="AO106" s="2"/>
      <c r="AP106" s="2"/>
      <c r="AQ106" s="37"/>
      <c r="AR106" s="36"/>
      <c r="AS106" s="2"/>
      <c r="AT106" s="2"/>
      <c r="AU106" s="2"/>
      <c r="AV106" s="2"/>
      <c r="AW106" s="37"/>
      <c r="AX106" s="36"/>
      <c r="AY106" s="2"/>
      <c r="AZ106" s="2"/>
      <c r="BA106" s="2"/>
      <c r="BB106" s="2"/>
      <c r="BC106" s="37"/>
      <c r="BD106" s="36"/>
      <c r="BE106" s="2"/>
      <c r="BF106" s="2"/>
      <c r="BG106" s="2"/>
      <c r="BH106" s="2"/>
      <c r="BI106" s="37"/>
      <c r="BJ106" s="36"/>
      <c r="BK106" s="2"/>
      <c r="BL106" s="2"/>
      <c r="BM106" s="2"/>
      <c r="BN106" s="2"/>
      <c r="BO106" s="37"/>
    </row>
    <row r="107" spans="1:67" ht="13.35" customHeight="1">
      <c r="A107" s="228"/>
      <c r="B107" s="229"/>
      <c r="C107" s="230"/>
      <c r="D107" s="231"/>
      <c r="E107" s="231"/>
      <c r="F107" s="231"/>
      <c r="G107" s="231"/>
      <c r="H107" s="232"/>
      <c r="I107" s="230"/>
      <c r="J107" s="231"/>
      <c r="K107" s="231"/>
      <c r="L107" s="231"/>
      <c r="M107" s="231"/>
      <c r="N107" s="232"/>
      <c r="O107" s="230"/>
      <c r="P107" s="231"/>
      <c r="Q107" s="231"/>
      <c r="R107" s="231"/>
      <c r="S107" s="231"/>
      <c r="T107" s="232"/>
      <c r="U107" s="230"/>
      <c r="V107" s="231"/>
      <c r="W107" s="231"/>
      <c r="X107" s="231"/>
      <c r="Y107" s="231"/>
      <c r="Z107" s="232"/>
      <c r="AA107" s="230"/>
      <c r="AB107" s="231"/>
      <c r="AC107" s="231"/>
      <c r="AD107" s="231"/>
      <c r="AE107" s="231"/>
      <c r="AF107" s="232"/>
      <c r="AG107" s="71"/>
      <c r="AH107" s="71"/>
      <c r="AI107" s="71"/>
      <c r="AJ107" s="71"/>
      <c r="AK107" s="71"/>
      <c r="AL107" s="36"/>
      <c r="AM107" s="2"/>
      <c r="AN107" s="2"/>
      <c r="AO107" s="2"/>
      <c r="AP107" s="2"/>
      <c r="AQ107" s="37"/>
      <c r="AR107" s="36"/>
      <c r="AS107" s="2"/>
      <c r="AT107" s="2"/>
      <c r="AU107" s="2"/>
      <c r="AV107" s="2"/>
      <c r="AW107" s="37"/>
      <c r="AX107" s="36"/>
      <c r="AY107" s="2"/>
      <c r="AZ107" s="2"/>
      <c r="BA107" s="2"/>
      <c r="BB107" s="2"/>
      <c r="BC107" s="37"/>
      <c r="BD107" s="36"/>
      <c r="BE107" s="2"/>
      <c r="BF107" s="2"/>
      <c r="BG107" s="2"/>
      <c r="BH107" s="2"/>
      <c r="BI107" s="37"/>
      <c r="BJ107" s="36"/>
      <c r="BK107" s="2"/>
      <c r="BL107" s="2"/>
      <c r="BM107" s="2"/>
      <c r="BN107" s="2"/>
      <c r="BO107" s="37"/>
    </row>
    <row r="108" spans="1:67" ht="13.35" customHeight="1">
      <c r="A108" s="228" t="s">
        <v>123</v>
      </c>
      <c r="B108" s="229"/>
      <c r="C108" s="285">
        <f>_xlfn.XLOOKUP(C99,Améliorations!$A:$A,Améliorations!$E:$E)</f>
        <v>0</v>
      </c>
      <c r="D108" s="286"/>
      <c r="E108" s="286"/>
      <c r="F108" s="286"/>
      <c r="G108" s="286"/>
      <c r="H108" s="287"/>
      <c r="I108" s="285">
        <f>_xlfn.XLOOKUP(I99,Améliorations!$A:$A,Améliorations!$E:$E)</f>
        <v>0</v>
      </c>
      <c r="J108" s="286"/>
      <c r="K108" s="286"/>
      <c r="L108" s="286"/>
      <c r="M108" s="286"/>
      <c r="N108" s="287"/>
      <c r="O108" s="285">
        <f>_xlfn.XLOOKUP(O99,Améliorations!$A:$A,Améliorations!$E:$E)</f>
        <v>0</v>
      </c>
      <c r="P108" s="286"/>
      <c r="Q108" s="286"/>
      <c r="R108" s="286"/>
      <c r="S108" s="286"/>
      <c r="T108" s="287"/>
      <c r="U108" s="285">
        <f>_xlfn.XLOOKUP(U99,Améliorations!$A:$A,Améliorations!$E:$E)</f>
        <v>0</v>
      </c>
      <c r="V108" s="286"/>
      <c r="W108" s="286"/>
      <c r="X108" s="286"/>
      <c r="Y108" s="286"/>
      <c r="Z108" s="287"/>
      <c r="AA108" s="285">
        <f>_xlfn.XLOOKUP(AA99,Améliorations!$A:$A,Améliorations!$E:$E)</f>
        <v>0</v>
      </c>
      <c r="AB108" s="286"/>
      <c r="AC108" s="286"/>
      <c r="AD108" s="286"/>
      <c r="AE108" s="286"/>
      <c r="AF108" s="287"/>
      <c r="AG108" s="71"/>
      <c r="AH108" s="71"/>
      <c r="AI108" s="71"/>
      <c r="AJ108" s="71"/>
      <c r="AK108" s="71"/>
      <c r="AL108" s="36"/>
      <c r="AM108" s="2"/>
      <c r="AN108" s="2"/>
      <c r="AO108" s="2"/>
      <c r="AP108" s="2"/>
      <c r="AQ108" s="37"/>
      <c r="AR108" s="36"/>
      <c r="AS108" s="2"/>
      <c r="AT108" s="2"/>
      <c r="AU108" s="2"/>
      <c r="AV108" s="2"/>
      <c r="AW108" s="37"/>
      <c r="AX108" s="36"/>
      <c r="AY108" s="2"/>
      <c r="AZ108" s="2"/>
      <c r="BA108" s="2"/>
      <c r="BB108" s="2"/>
      <c r="BC108" s="37"/>
      <c r="BD108" s="36"/>
      <c r="BE108" s="2"/>
      <c r="BF108" s="2"/>
      <c r="BG108" s="2"/>
      <c r="BH108" s="2"/>
      <c r="BI108" s="37"/>
      <c r="BJ108" s="36"/>
      <c r="BK108" s="2"/>
      <c r="BL108" s="2"/>
      <c r="BM108" s="2"/>
      <c r="BN108" s="2"/>
      <c r="BO108" s="37"/>
    </row>
    <row r="109" spans="1:67" ht="13.35" customHeight="1" thickBot="1">
      <c r="A109" s="295"/>
      <c r="B109" s="296"/>
      <c r="C109" s="288"/>
      <c r="D109" s="289"/>
      <c r="E109" s="289"/>
      <c r="F109" s="289"/>
      <c r="G109" s="289"/>
      <c r="H109" s="290"/>
      <c r="I109" s="288"/>
      <c r="J109" s="289"/>
      <c r="K109" s="289"/>
      <c r="L109" s="289"/>
      <c r="M109" s="289"/>
      <c r="N109" s="290"/>
      <c r="O109" s="288"/>
      <c r="P109" s="289"/>
      <c r="Q109" s="289"/>
      <c r="R109" s="289"/>
      <c r="S109" s="289"/>
      <c r="T109" s="290"/>
      <c r="U109" s="288"/>
      <c r="V109" s="289"/>
      <c r="W109" s="289"/>
      <c r="X109" s="289"/>
      <c r="Y109" s="289"/>
      <c r="Z109" s="290"/>
      <c r="AA109" s="288"/>
      <c r="AB109" s="289"/>
      <c r="AC109" s="289"/>
      <c r="AD109" s="289"/>
      <c r="AE109" s="289"/>
      <c r="AF109" s="290"/>
      <c r="AG109" s="71"/>
      <c r="AH109" s="71"/>
      <c r="AI109" s="71"/>
      <c r="AJ109" s="71"/>
      <c r="AK109" s="71"/>
      <c r="AL109" s="36"/>
      <c r="AM109" s="2"/>
      <c r="AN109" s="2"/>
      <c r="AO109" s="2"/>
      <c r="AP109" s="2"/>
      <c r="AQ109" s="37"/>
      <c r="AR109" s="36"/>
      <c r="AS109" s="2"/>
      <c r="AT109" s="2"/>
      <c r="AU109" s="2"/>
      <c r="AV109" s="2"/>
      <c r="AW109" s="37"/>
      <c r="AX109" s="36"/>
      <c r="AY109" s="2"/>
      <c r="AZ109" s="2"/>
      <c r="BA109" s="2"/>
      <c r="BB109" s="2"/>
      <c r="BC109" s="37"/>
      <c r="BD109" s="36"/>
      <c r="BE109" s="2"/>
      <c r="BF109" s="2"/>
      <c r="BG109" s="2"/>
      <c r="BH109" s="2"/>
      <c r="BI109" s="37"/>
      <c r="BJ109" s="36"/>
      <c r="BK109" s="2"/>
      <c r="BL109" s="2"/>
      <c r="BM109" s="2"/>
      <c r="BN109" s="2"/>
      <c r="BO109" s="37"/>
    </row>
    <row r="110" spans="1:67" ht="13.35" customHeight="1">
      <c r="A110" s="42"/>
      <c r="B110" s="42"/>
      <c r="C110" s="41"/>
      <c r="D110" s="41"/>
      <c r="E110" s="41"/>
      <c r="F110" s="41"/>
      <c r="G110" s="41"/>
      <c r="H110" s="41"/>
      <c r="I110" s="41"/>
      <c r="J110" s="41"/>
      <c r="K110" s="41"/>
      <c r="L110" s="41"/>
      <c r="M110" s="41"/>
      <c r="N110" s="41"/>
      <c r="O110" s="41"/>
      <c r="P110" s="41"/>
      <c r="Q110" s="41"/>
      <c r="R110" s="41"/>
      <c r="S110" s="41"/>
      <c r="T110" s="41"/>
      <c r="U110" s="41"/>
      <c r="V110" s="41"/>
      <c r="W110" s="41"/>
      <c r="X110" s="41"/>
      <c r="Y110" s="41"/>
      <c r="Z110" s="41"/>
      <c r="AA110" s="41"/>
      <c r="AB110" s="41"/>
      <c r="AC110" s="41"/>
      <c r="AD110" s="41"/>
      <c r="AE110" s="41"/>
      <c r="AF110" s="41"/>
      <c r="AG110" s="71"/>
      <c r="AH110" s="71"/>
      <c r="AI110" s="71"/>
      <c r="AJ110" s="71"/>
      <c r="AK110" s="71"/>
      <c r="AL110" s="36"/>
      <c r="AM110" s="2"/>
      <c r="AN110" s="2"/>
      <c r="AO110" s="2"/>
      <c r="AP110" s="2"/>
      <c r="AQ110" s="37"/>
      <c r="AR110" s="36"/>
      <c r="AS110" s="2"/>
      <c r="AT110" s="2"/>
      <c r="AU110" s="2"/>
      <c r="AV110" s="2"/>
      <c r="AW110" s="37"/>
      <c r="AX110" s="36"/>
      <c r="AY110" s="2"/>
      <c r="AZ110" s="2"/>
      <c r="BA110" s="2"/>
      <c r="BB110" s="2"/>
      <c r="BC110" s="37"/>
      <c r="BD110" s="36"/>
      <c r="BE110" s="2"/>
      <c r="BF110" s="2"/>
      <c r="BG110" s="2"/>
      <c r="BH110" s="2"/>
      <c r="BI110" s="37"/>
      <c r="BJ110" s="36"/>
      <c r="BK110" s="2"/>
      <c r="BL110" s="2"/>
      <c r="BM110" s="2"/>
      <c r="BN110" s="2"/>
      <c r="BO110" s="37"/>
    </row>
    <row r="111" spans="1:67" ht="21.95" thickBot="1">
      <c r="A111" s="35"/>
      <c r="B111" s="35"/>
      <c r="C111" s="2"/>
      <c r="D111" s="2"/>
      <c r="E111" s="2"/>
      <c r="F111" s="2"/>
      <c r="G111" s="16"/>
      <c r="H111" s="16"/>
      <c r="I111" s="16"/>
      <c r="J111" s="16"/>
      <c r="K111" s="16"/>
      <c r="L111" s="16"/>
      <c r="M111" s="16"/>
      <c r="N111" s="17"/>
      <c r="O111" s="17"/>
      <c r="P111" s="17"/>
      <c r="Q111" s="17"/>
      <c r="R111" s="17"/>
      <c r="S111" s="17"/>
      <c r="T111" s="17"/>
      <c r="U111" s="17"/>
      <c r="V111" s="17"/>
      <c r="W111" s="17"/>
      <c r="X111" s="71"/>
      <c r="Y111" s="71"/>
      <c r="Z111" s="71"/>
      <c r="AA111" s="71"/>
      <c r="AB111" s="71"/>
      <c r="AC111" s="71"/>
      <c r="AD111" s="71"/>
      <c r="AE111" s="71"/>
      <c r="AF111" s="71"/>
      <c r="AG111" s="71"/>
      <c r="AH111" s="71"/>
      <c r="AI111" s="71"/>
      <c r="AJ111" s="71"/>
      <c r="AK111" s="71"/>
      <c r="AL111" s="36"/>
      <c r="AM111" s="2"/>
      <c r="AN111" s="2"/>
      <c r="AO111" s="2"/>
      <c r="AP111" s="2"/>
      <c r="AQ111" s="37"/>
      <c r="AR111" s="36"/>
      <c r="AS111" s="2"/>
      <c r="AT111" s="2"/>
      <c r="AU111" s="2"/>
      <c r="AV111" s="2"/>
      <c r="AW111" s="37"/>
      <c r="AX111" s="36"/>
      <c r="AY111" s="2"/>
      <c r="AZ111" s="2"/>
      <c r="BA111" s="2"/>
      <c r="BB111" s="2"/>
      <c r="BC111" s="37"/>
      <c r="BD111" s="36"/>
      <c r="BE111" s="2"/>
      <c r="BF111" s="2"/>
      <c r="BG111" s="2"/>
      <c r="BH111" s="2"/>
      <c r="BI111" s="37"/>
      <c r="BJ111" s="36"/>
      <c r="BK111" s="2"/>
      <c r="BL111" s="2"/>
      <c r="BM111" s="2"/>
      <c r="BN111" s="2"/>
      <c r="BO111" s="37"/>
    </row>
    <row r="112" spans="1:67" ht="21.95" thickBot="1">
      <c r="A112" s="18"/>
      <c r="B112" s="19"/>
      <c r="C112" s="259" t="s">
        <v>125</v>
      </c>
      <c r="D112" s="260"/>
      <c r="E112" s="260"/>
      <c r="F112" s="260"/>
      <c r="G112" s="260"/>
      <c r="H112" s="261"/>
      <c r="I112" s="256" t="s">
        <v>126</v>
      </c>
      <c r="J112" s="257"/>
      <c r="K112" s="258" t="s">
        <v>127</v>
      </c>
      <c r="L112" s="258"/>
      <c r="M112" s="258"/>
      <c r="N112" s="258" t="s">
        <v>128</v>
      </c>
      <c r="O112" s="258"/>
      <c r="P112" s="266" t="s">
        <v>129</v>
      </c>
      <c r="Q112" s="257"/>
      <c r="R112" s="266" t="s">
        <v>130</v>
      </c>
      <c r="S112" s="256"/>
      <c r="T112" s="257"/>
      <c r="U112" s="266" t="s">
        <v>131</v>
      </c>
      <c r="V112" s="256"/>
      <c r="W112" s="256"/>
      <c r="X112" s="256"/>
      <c r="Y112" s="256"/>
      <c r="Z112" s="256"/>
      <c r="AA112" s="256"/>
      <c r="AB112" s="256"/>
      <c r="AC112" s="256"/>
      <c r="AD112" s="256"/>
      <c r="AE112" s="256"/>
      <c r="AF112" s="256"/>
      <c r="AG112" s="256"/>
      <c r="AH112" s="267"/>
      <c r="AI112" s="71"/>
      <c r="AJ112" s="71"/>
      <c r="AK112" s="71"/>
      <c r="AL112" s="36"/>
      <c r="AM112" s="2"/>
      <c r="AN112" s="2"/>
      <c r="AO112" s="2"/>
      <c r="AP112" s="2"/>
      <c r="AQ112" s="37"/>
      <c r="AR112" s="36"/>
      <c r="AS112" s="2"/>
      <c r="AT112" s="2"/>
      <c r="AU112" s="2"/>
      <c r="AV112" s="2"/>
      <c r="AW112" s="37"/>
      <c r="AX112" s="36"/>
      <c r="AY112" s="2"/>
      <c r="AZ112" s="2"/>
      <c r="BA112" s="2"/>
      <c r="BB112" s="2"/>
      <c r="BC112" s="37"/>
      <c r="BD112" s="36"/>
      <c r="BE112" s="2"/>
      <c r="BF112" s="2"/>
      <c r="BG112" s="2"/>
      <c r="BH112" s="2"/>
      <c r="BI112" s="37"/>
      <c r="BJ112" s="36"/>
      <c r="BK112" s="2"/>
      <c r="BL112" s="2"/>
      <c r="BM112" s="2"/>
      <c r="BN112" s="2"/>
      <c r="BO112" s="37"/>
    </row>
    <row r="113" spans="1:67" ht="18.2">
      <c r="A113" s="222" t="s">
        <v>100</v>
      </c>
      <c r="B113" s="223"/>
      <c r="C113" s="216"/>
      <c r="D113" s="216"/>
      <c r="E113" s="216"/>
      <c r="F113" s="216"/>
      <c r="G113" s="216"/>
      <c r="H113" s="217"/>
      <c r="I113" s="239" t="str">
        <f>IF($C113="","",_xlfn.XLOOKUP($C113,Armes!$A:$A,Armes!B:B))</f>
        <v/>
      </c>
      <c r="J113" s="241"/>
      <c r="K113" s="239" t="str">
        <f>IF($C113="","",_xlfn.XLOOKUP($C113,Armes!$A:$A,Armes!C:C))</f>
        <v/>
      </c>
      <c r="L113" s="240"/>
      <c r="M113" s="241"/>
      <c r="N113" s="268" t="str">
        <f>IF($C113="","",_xlfn.XLOOKUP($C113,Armes!$A:$A,Armes!D:D))</f>
        <v/>
      </c>
      <c r="O113" s="270"/>
      <c r="P113" s="268" t="str">
        <f>IF($C113="","",_xlfn.XLOOKUP($C113,Armes!$A:$A,Armes!E:E))</f>
        <v/>
      </c>
      <c r="Q113" s="270"/>
      <c r="R113" s="268" t="str">
        <f>IF($C113="","",_xlfn.XLOOKUP($C113,Armes!$A:$A,Armes!F:F))</f>
        <v/>
      </c>
      <c r="S113" s="269"/>
      <c r="T113" s="270"/>
      <c r="U113" s="273" t="str">
        <f>IF($C113="","",_xlfn.XLOOKUP($C113,Armes!$A:$A,Armes!G:G))</f>
        <v/>
      </c>
      <c r="V113" s="220"/>
      <c r="W113" s="220"/>
      <c r="X113" s="220"/>
      <c r="Y113" s="220"/>
      <c r="Z113" s="220"/>
      <c r="AA113" s="220"/>
      <c r="AB113" s="220"/>
      <c r="AC113" s="220"/>
      <c r="AD113" s="220"/>
      <c r="AE113" s="220"/>
      <c r="AF113" s="220"/>
      <c r="AG113" s="220"/>
      <c r="AH113" s="274"/>
      <c r="AI113" s="71"/>
      <c r="AJ113" s="71"/>
      <c r="AK113" s="71"/>
      <c r="AL113" s="36"/>
      <c r="AM113" s="2"/>
      <c r="AN113" s="2"/>
      <c r="AO113" s="2"/>
      <c r="AP113" s="2"/>
      <c r="AQ113" s="37"/>
      <c r="AR113" s="36"/>
      <c r="AS113" s="2"/>
      <c r="AT113" s="2"/>
      <c r="AU113" s="2"/>
      <c r="AV113" s="2"/>
      <c r="AW113" s="37"/>
      <c r="AX113" s="36"/>
      <c r="AY113" s="2"/>
      <c r="AZ113" s="2"/>
      <c r="BA113" s="2"/>
      <c r="BB113" s="2"/>
      <c r="BC113" s="37"/>
      <c r="BD113" s="36"/>
      <c r="BE113" s="2"/>
      <c r="BF113" s="2"/>
      <c r="BG113" s="2"/>
      <c r="BH113" s="2"/>
      <c r="BI113" s="37"/>
      <c r="BJ113" s="36"/>
      <c r="BK113" s="2"/>
      <c r="BL113" s="2"/>
      <c r="BM113" s="2"/>
      <c r="BN113" s="2"/>
      <c r="BO113" s="37"/>
    </row>
    <row r="114" spans="1:67" ht="18.2">
      <c r="A114" s="224"/>
      <c r="B114" s="225"/>
      <c r="C114" s="216"/>
      <c r="D114" s="216"/>
      <c r="E114" s="216"/>
      <c r="F114" s="216"/>
      <c r="G114" s="216"/>
      <c r="H114" s="217"/>
      <c r="I114" s="233" t="str">
        <f>IF($C114="","",_xlfn.XLOOKUP($C114,Armes!$A:$A,Armes!B:B))</f>
        <v/>
      </c>
      <c r="J114" s="234"/>
      <c r="K114" s="233" t="str">
        <f>IF($C114="","",_xlfn.XLOOKUP($C114,Armes!$A:$A,Armes!C:C))</f>
        <v/>
      </c>
      <c r="L114" s="235"/>
      <c r="M114" s="234"/>
      <c r="N114" s="233" t="str">
        <f>IF($C114="","",_xlfn.XLOOKUP($C114,Armes!$A:$A,Armes!D:D))</f>
        <v/>
      </c>
      <c r="O114" s="234"/>
      <c r="P114" s="233" t="str">
        <f>IF($C114="","",_xlfn.XLOOKUP($C114,Armes!$A:$A,Armes!E:E))</f>
        <v/>
      </c>
      <c r="Q114" s="234"/>
      <c r="R114" s="233" t="str">
        <f>IF($C114="","",_xlfn.XLOOKUP($C114,Armes!$A:$A,Armes!F:F))</f>
        <v/>
      </c>
      <c r="S114" s="235"/>
      <c r="T114" s="234"/>
      <c r="U114" s="271" t="str">
        <f>IF($C114="","",_xlfn.XLOOKUP($C114,Armes!$A:$A,Armes!G:G))</f>
        <v/>
      </c>
      <c r="V114" s="216"/>
      <c r="W114" s="216"/>
      <c r="X114" s="216"/>
      <c r="Y114" s="216"/>
      <c r="Z114" s="216"/>
      <c r="AA114" s="216"/>
      <c r="AB114" s="216"/>
      <c r="AC114" s="216"/>
      <c r="AD114" s="216"/>
      <c r="AE114" s="216"/>
      <c r="AF114" s="216"/>
      <c r="AG114" s="216"/>
      <c r="AH114" s="272"/>
      <c r="AI114" s="71"/>
      <c r="AJ114" s="71"/>
      <c r="AK114" s="71"/>
      <c r="AL114" s="36"/>
      <c r="AM114" s="2"/>
      <c r="AN114" s="2"/>
      <c r="AO114" s="2"/>
      <c r="AP114" s="2"/>
      <c r="AQ114" s="37"/>
      <c r="AR114" s="36"/>
      <c r="AS114" s="2"/>
      <c r="AT114" s="2"/>
      <c r="AU114" s="2"/>
      <c r="AV114" s="2"/>
      <c r="AW114" s="37"/>
      <c r="AX114" s="36"/>
      <c r="AY114" s="2"/>
      <c r="AZ114" s="2"/>
      <c r="BA114" s="2"/>
      <c r="BB114" s="2"/>
      <c r="BC114" s="37"/>
      <c r="BD114" s="36"/>
      <c r="BE114" s="2"/>
      <c r="BF114" s="2"/>
      <c r="BG114" s="2"/>
      <c r="BH114" s="2"/>
      <c r="BI114" s="37"/>
      <c r="BJ114" s="36"/>
      <c r="BK114" s="2"/>
      <c r="BL114" s="2"/>
      <c r="BM114" s="2"/>
      <c r="BN114" s="2"/>
      <c r="BO114" s="37"/>
    </row>
    <row r="115" spans="1:67" ht="18.2">
      <c r="A115" s="224"/>
      <c r="B115" s="225"/>
      <c r="C115" s="216"/>
      <c r="D115" s="216"/>
      <c r="E115" s="216"/>
      <c r="F115" s="216"/>
      <c r="G115" s="216"/>
      <c r="H115" s="217"/>
      <c r="I115" s="233" t="str">
        <f>IF($C115="","",_xlfn.XLOOKUP($C115,Armes!$A:$A,Armes!B:B))</f>
        <v/>
      </c>
      <c r="J115" s="234"/>
      <c r="K115" s="242" t="str">
        <f>IF($C115="","",_xlfn.XLOOKUP($C115,Armes!$A:$A,Armes!C:C))</f>
        <v/>
      </c>
      <c r="L115" s="242"/>
      <c r="M115" s="242"/>
      <c r="N115" s="233" t="str">
        <f>IF($C115="","",_xlfn.XLOOKUP($C115,Armes!$A:$A,Armes!D:D))</f>
        <v/>
      </c>
      <c r="O115" s="234"/>
      <c r="P115" s="233" t="str">
        <f>IF($C115="","",_xlfn.XLOOKUP($C115,Armes!$A:$A,Armes!E:E))</f>
        <v/>
      </c>
      <c r="Q115" s="234"/>
      <c r="R115" s="233" t="str">
        <f>IF($C115="","",_xlfn.XLOOKUP($C115,Armes!$A:$A,Armes!F:F))</f>
        <v/>
      </c>
      <c r="S115" s="235"/>
      <c r="T115" s="234"/>
      <c r="U115" s="271" t="str">
        <f>IF($C115="","",_xlfn.XLOOKUP($C115,Armes!$A:$A,Armes!G:G))</f>
        <v/>
      </c>
      <c r="V115" s="216"/>
      <c r="W115" s="216"/>
      <c r="X115" s="216"/>
      <c r="Y115" s="216"/>
      <c r="Z115" s="216"/>
      <c r="AA115" s="216"/>
      <c r="AB115" s="216"/>
      <c r="AC115" s="216"/>
      <c r="AD115" s="216"/>
      <c r="AE115" s="216"/>
      <c r="AF115" s="216"/>
      <c r="AG115" s="216"/>
      <c r="AH115" s="272"/>
      <c r="AI115" s="71"/>
      <c r="AJ115" s="71"/>
      <c r="AK115" s="71"/>
      <c r="AL115" s="36"/>
      <c r="AM115" s="2"/>
      <c r="AN115" s="2"/>
      <c r="AO115" s="2"/>
      <c r="AP115" s="2"/>
      <c r="AQ115" s="37"/>
      <c r="AR115" s="36"/>
      <c r="AS115" s="2"/>
      <c r="AT115" s="2"/>
      <c r="AU115" s="2"/>
      <c r="AV115" s="2"/>
      <c r="AW115" s="37"/>
      <c r="AX115" s="36"/>
      <c r="AY115" s="2"/>
      <c r="AZ115" s="2"/>
      <c r="BA115" s="2"/>
      <c r="BB115" s="2"/>
      <c r="BC115" s="37"/>
      <c r="BD115" s="36"/>
      <c r="BE115" s="2"/>
      <c r="BF115" s="2"/>
      <c r="BG115" s="2"/>
      <c r="BH115" s="2"/>
      <c r="BI115" s="37"/>
      <c r="BJ115" s="36"/>
      <c r="BK115" s="2"/>
      <c r="BL115" s="2"/>
      <c r="BM115" s="2"/>
      <c r="BN115" s="2"/>
      <c r="BO115" s="37"/>
    </row>
    <row r="116" spans="1:67" ht="18.2">
      <c r="A116" s="226"/>
      <c r="B116" s="227"/>
      <c r="C116" s="218"/>
      <c r="D116" s="218"/>
      <c r="E116" s="218"/>
      <c r="F116" s="218"/>
      <c r="G116" s="218"/>
      <c r="H116" s="219"/>
      <c r="I116" s="236" t="str">
        <f>IF($C116="","",_xlfn.XLOOKUP($C116,Armes!$A:$A,Armes!B:B))</f>
        <v/>
      </c>
      <c r="J116" s="238"/>
      <c r="K116" s="243" t="str">
        <f>IF($C116="","",_xlfn.XLOOKUP($C116,Armes!$A:$A,Armes!C:C))</f>
        <v/>
      </c>
      <c r="L116" s="243"/>
      <c r="M116" s="243"/>
      <c r="N116" s="236" t="str">
        <f>IF($C116="","",_xlfn.XLOOKUP($C116,Armes!$A:$A,Armes!D:D))</f>
        <v/>
      </c>
      <c r="O116" s="238"/>
      <c r="P116" s="236" t="str">
        <f>IF($C116="","",_xlfn.XLOOKUP($C116,Armes!$A:$A,Armes!E:E))</f>
        <v/>
      </c>
      <c r="Q116" s="238"/>
      <c r="R116" s="236" t="str">
        <f>IF($C116="","",_xlfn.XLOOKUP($C116,Armes!$A:$A,Armes!F:F))</f>
        <v/>
      </c>
      <c r="S116" s="237"/>
      <c r="T116" s="238"/>
      <c r="U116" s="275" t="str">
        <f>IF($C116="","",_xlfn.XLOOKUP($C116,Armes!$A:$A,Armes!G:G))</f>
        <v/>
      </c>
      <c r="V116" s="218"/>
      <c r="W116" s="218"/>
      <c r="X116" s="218"/>
      <c r="Y116" s="218"/>
      <c r="Z116" s="218"/>
      <c r="AA116" s="218"/>
      <c r="AB116" s="218"/>
      <c r="AC116" s="218"/>
      <c r="AD116" s="218"/>
      <c r="AE116" s="218"/>
      <c r="AF116" s="218"/>
      <c r="AG116" s="218"/>
      <c r="AH116" s="276"/>
      <c r="AI116" s="71"/>
      <c r="AJ116" s="71"/>
      <c r="AK116" s="71"/>
      <c r="AL116" s="36"/>
      <c r="AM116" s="2"/>
      <c r="AN116" s="2"/>
      <c r="AO116" s="2"/>
      <c r="AP116" s="2"/>
      <c r="AQ116" s="37"/>
      <c r="AR116" s="36"/>
      <c r="AS116" s="2"/>
      <c r="AT116" s="2"/>
      <c r="AU116" s="2"/>
      <c r="AV116" s="2"/>
      <c r="AW116" s="37"/>
      <c r="AX116" s="36"/>
      <c r="AY116" s="2"/>
      <c r="AZ116" s="2"/>
      <c r="BA116" s="2"/>
      <c r="BB116" s="2"/>
      <c r="BC116" s="37"/>
      <c r="BD116" s="36"/>
      <c r="BE116" s="2"/>
      <c r="BF116" s="2"/>
      <c r="BG116" s="2"/>
      <c r="BH116" s="2"/>
      <c r="BI116" s="37"/>
      <c r="BJ116" s="36"/>
      <c r="BK116" s="2"/>
      <c r="BL116" s="2"/>
      <c r="BM116" s="2"/>
      <c r="BN116" s="2"/>
      <c r="BO116" s="37"/>
    </row>
    <row r="117" spans="1:67" ht="18.2">
      <c r="A117" s="222" t="s">
        <v>101</v>
      </c>
      <c r="B117" s="223"/>
      <c r="C117" s="273"/>
      <c r="D117" s="220"/>
      <c r="E117" s="220"/>
      <c r="F117" s="220"/>
      <c r="G117" s="220"/>
      <c r="H117" s="221"/>
      <c r="I117" s="239" t="str">
        <f>IF($C117="","",_xlfn.XLOOKUP($C117,Armes!$A:$A,Armes!B:B))</f>
        <v/>
      </c>
      <c r="J117" s="241"/>
      <c r="K117" s="263" t="str">
        <f>IF($C117="","",_xlfn.XLOOKUP($C117,Armes!$A:$A,Armes!C:C))</f>
        <v/>
      </c>
      <c r="L117" s="263"/>
      <c r="M117" s="263"/>
      <c r="N117" s="239" t="str">
        <f>IF($C117="","",_xlfn.XLOOKUP($C117,Armes!$A:$A,Armes!D:D))</f>
        <v/>
      </c>
      <c r="O117" s="241"/>
      <c r="P117" s="239" t="str">
        <f>IF($C117="","",_xlfn.XLOOKUP($C117,Armes!$A:$A,Armes!E:E))</f>
        <v/>
      </c>
      <c r="Q117" s="241"/>
      <c r="R117" s="239" t="str">
        <f>IF($C117="","",_xlfn.XLOOKUP($C117,Armes!$A:$A,Armes!F:F))</f>
        <v/>
      </c>
      <c r="S117" s="240"/>
      <c r="T117" s="241"/>
      <c r="U117" s="273" t="str">
        <f>IF($C117="","",_xlfn.XLOOKUP($C117,Armes!$A:$A,Armes!G:G))</f>
        <v/>
      </c>
      <c r="V117" s="220"/>
      <c r="W117" s="220"/>
      <c r="X117" s="220"/>
      <c r="Y117" s="220"/>
      <c r="Z117" s="220"/>
      <c r="AA117" s="220"/>
      <c r="AB117" s="220"/>
      <c r="AC117" s="220"/>
      <c r="AD117" s="220"/>
      <c r="AE117" s="220"/>
      <c r="AF117" s="220"/>
      <c r="AG117" s="220"/>
      <c r="AH117" s="274"/>
      <c r="AI117" s="71"/>
      <c r="AJ117" s="71"/>
      <c r="AK117" s="71"/>
      <c r="AL117" s="36"/>
      <c r="AM117" s="2"/>
      <c r="AN117" s="2"/>
      <c r="AO117" s="2"/>
      <c r="AP117" s="2"/>
      <c r="AQ117" s="37"/>
      <c r="AR117" s="36"/>
      <c r="AS117" s="2"/>
      <c r="AT117" s="2"/>
      <c r="AU117" s="2"/>
      <c r="AV117" s="2"/>
      <c r="AW117" s="37"/>
      <c r="AX117" s="36"/>
      <c r="AY117" s="2"/>
      <c r="AZ117" s="2"/>
      <c r="BA117" s="2"/>
      <c r="BB117" s="2"/>
      <c r="BC117" s="37"/>
      <c r="BD117" s="36"/>
      <c r="BE117" s="2"/>
      <c r="BF117" s="2"/>
      <c r="BG117" s="2"/>
      <c r="BH117" s="2"/>
      <c r="BI117" s="37"/>
      <c r="BJ117" s="36"/>
      <c r="BK117" s="2"/>
      <c r="BL117" s="2"/>
      <c r="BM117" s="2"/>
      <c r="BN117" s="2"/>
      <c r="BO117" s="37"/>
    </row>
    <row r="118" spans="1:67" ht="18.2">
      <c r="A118" s="224"/>
      <c r="B118" s="225"/>
      <c r="C118" s="271"/>
      <c r="D118" s="216"/>
      <c r="E118" s="216"/>
      <c r="F118" s="216"/>
      <c r="G118" s="216"/>
      <c r="H118" s="217"/>
      <c r="I118" s="233" t="str">
        <f>IF($C118="","",_xlfn.XLOOKUP($C118,Armes!$A:$A,Armes!B:B))</f>
        <v/>
      </c>
      <c r="J118" s="234"/>
      <c r="K118" s="242" t="str">
        <f>IF($C118="","",_xlfn.XLOOKUP($C118,Armes!$A:$A,Armes!C:C))</f>
        <v/>
      </c>
      <c r="L118" s="242"/>
      <c r="M118" s="242"/>
      <c r="N118" s="233" t="str">
        <f>IF($C118="","",_xlfn.XLOOKUP($C118,Armes!$A:$A,Armes!D:D))</f>
        <v/>
      </c>
      <c r="O118" s="234"/>
      <c r="P118" s="233" t="str">
        <f>IF($C118="","",_xlfn.XLOOKUP($C118,Armes!$A:$A,Armes!E:E))</f>
        <v/>
      </c>
      <c r="Q118" s="234"/>
      <c r="R118" s="233" t="str">
        <f>IF($C118="","",_xlfn.XLOOKUP($C118,Armes!$A:$A,Armes!F:F))</f>
        <v/>
      </c>
      <c r="S118" s="235"/>
      <c r="T118" s="234"/>
      <c r="U118" s="271" t="str">
        <f>IF($C118="","",_xlfn.XLOOKUP($C118,Armes!$A:$A,Armes!G:G))</f>
        <v/>
      </c>
      <c r="V118" s="216"/>
      <c r="W118" s="216"/>
      <c r="X118" s="216"/>
      <c r="Y118" s="216"/>
      <c r="Z118" s="216"/>
      <c r="AA118" s="216"/>
      <c r="AB118" s="216"/>
      <c r="AC118" s="216"/>
      <c r="AD118" s="216"/>
      <c r="AE118" s="216"/>
      <c r="AF118" s="216"/>
      <c r="AG118" s="216"/>
      <c r="AH118" s="272"/>
      <c r="AI118" s="71"/>
      <c r="AJ118" s="71"/>
      <c r="AK118" s="71"/>
      <c r="AL118" s="36"/>
      <c r="AM118" s="2"/>
      <c r="AN118" s="2"/>
      <c r="AO118" s="2"/>
      <c r="AP118" s="2"/>
      <c r="AQ118" s="37"/>
      <c r="AR118" s="36"/>
      <c r="AS118" s="2"/>
      <c r="AT118" s="2"/>
      <c r="AU118" s="2"/>
      <c r="AV118" s="2"/>
      <c r="AW118" s="37"/>
      <c r="AX118" s="36"/>
      <c r="AY118" s="2"/>
      <c r="AZ118" s="2"/>
      <c r="BA118" s="2"/>
      <c r="BB118" s="2"/>
      <c r="BC118" s="37"/>
      <c r="BD118" s="36"/>
      <c r="BE118" s="2"/>
      <c r="BF118" s="2"/>
      <c r="BG118" s="2"/>
      <c r="BH118" s="2"/>
      <c r="BI118" s="37"/>
      <c r="BJ118" s="36"/>
      <c r="BK118" s="2"/>
      <c r="BL118" s="2"/>
      <c r="BM118" s="2"/>
      <c r="BN118" s="2"/>
      <c r="BO118" s="37"/>
    </row>
    <row r="119" spans="1:67" ht="18.2">
      <c r="A119" s="224"/>
      <c r="B119" s="225"/>
      <c r="C119" s="216"/>
      <c r="D119" s="216"/>
      <c r="E119" s="216"/>
      <c r="F119" s="216"/>
      <c r="G119" s="216"/>
      <c r="H119" s="217"/>
      <c r="I119" s="233" t="str">
        <f>IF($C119="","",_xlfn.XLOOKUP($C119,Armes!$A:$A,Armes!B:B))</f>
        <v/>
      </c>
      <c r="J119" s="234"/>
      <c r="K119" s="242" t="str">
        <f>IF($C119="","",_xlfn.XLOOKUP($C119,Armes!$A:$A,Armes!C:C))</f>
        <v/>
      </c>
      <c r="L119" s="242"/>
      <c r="M119" s="242"/>
      <c r="N119" s="233" t="str">
        <f>IF($C119="","",_xlfn.XLOOKUP($C119,Armes!$A:$A,Armes!D:D))</f>
        <v/>
      </c>
      <c r="O119" s="234"/>
      <c r="P119" s="233" t="str">
        <f>IF($C119="","",_xlfn.XLOOKUP($C119,Armes!$A:$A,Armes!E:E))</f>
        <v/>
      </c>
      <c r="Q119" s="234"/>
      <c r="R119" s="233" t="str">
        <f>IF($C119="","",_xlfn.XLOOKUP($C119,Armes!$A:$A,Armes!F:F))</f>
        <v/>
      </c>
      <c r="S119" s="235"/>
      <c r="T119" s="234"/>
      <c r="U119" s="271" t="str">
        <f>IF($C119="","",_xlfn.XLOOKUP($C119,Armes!$A:$A,Armes!G:G))</f>
        <v/>
      </c>
      <c r="V119" s="216"/>
      <c r="W119" s="216"/>
      <c r="X119" s="216"/>
      <c r="Y119" s="216"/>
      <c r="Z119" s="216"/>
      <c r="AA119" s="216"/>
      <c r="AB119" s="216"/>
      <c r="AC119" s="216"/>
      <c r="AD119" s="216"/>
      <c r="AE119" s="216"/>
      <c r="AF119" s="216"/>
      <c r="AG119" s="216"/>
      <c r="AH119" s="272"/>
      <c r="AI119" s="71"/>
      <c r="AJ119" s="71"/>
      <c r="AK119" s="71"/>
      <c r="AL119" s="36"/>
      <c r="AM119" s="2"/>
      <c r="AN119" s="2"/>
      <c r="AO119" s="2"/>
      <c r="AP119" s="2"/>
      <c r="AQ119" s="37"/>
      <c r="AR119" s="36"/>
      <c r="AS119" s="2"/>
      <c r="AT119" s="2"/>
      <c r="AU119" s="2"/>
      <c r="AV119" s="2"/>
      <c r="AW119" s="37"/>
      <c r="AX119" s="36"/>
      <c r="AY119" s="2"/>
      <c r="AZ119" s="2"/>
      <c r="BA119" s="2"/>
      <c r="BB119" s="2"/>
      <c r="BC119" s="37"/>
      <c r="BD119" s="36"/>
      <c r="BE119" s="2"/>
      <c r="BF119" s="2"/>
      <c r="BG119" s="2"/>
      <c r="BH119" s="2"/>
      <c r="BI119" s="37"/>
      <c r="BJ119" s="36"/>
      <c r="BK119" s="2"/>
      <c r="BL119" s="2"/>
      <c r="BM119" s="2"/>
      <c r="BN119" s="2"/>
      <c r="BO119" s="37"/>
    </row>
    <row r="120" spans="1:67" ht="18.2">
      <c r="A120" s="226"/>
      <c r="B120" s="227"/>
      <c r="C120" s="218"/>
      <c r="D120" s="218"/>
      <c r="E120" s="218"/>
      <c r="F120" s="218"/>
      <c r="G120" s="218"/>
      <c r="H120" s="219"/>
      <c r="I120" s="236" t="str">
        <f>IF($C120="","",_xlfn.XLOOKUP($C120,Armes!$A:$A,Armes!B:B))</f>
        <v/>
      </c>
      <c r="J120" s="238"/>
      <c r="K120" s="243" t="str">
        <f>IF($C120="","",_xlfn.XLOOKUP($C120,Armes!$A:$A,Armes!C:C))</f>
        <v/>
      </c>
      <c r="L120" s="243"/>
      <c r="M120" s="243"/>
      <c r="N120" s="236" t="str">
        <f>IF($C120="","",_xlfn.XLOOKUP($C120,Armes!$A:$A,Armes!D:D))</f>
        <v/>
      </c>
      <c r="O120" s="238"/>
      <c r="P120" s="236" t="str">
        <f>IF($C120="","",_xlfn.XLOOKUP($C120,Armes!$A:$A,Armes!E:E))</f>
        <v/>
      </c>
      <c r="Q120" s="238"/>
      <c r="R120" s="236" t="str">
        <f>IF($C120="","",_xlfn.XLOOKUP($C120,Armes!$A:$A,Armes!F:F))</f>
        <v/>
      </c>
      <c r="S120" s="237"/>
      <c r="T120" s="238"/>
      <c r="U120" s="275" t="str">
        <f>IF($C120="","",_xlfn.XLOOKUP($C120,Armes!$A:$A,Armes!G:G))</f>
        <v/>
      </c>
      <c r="V120" s="218"/>
      <c r="W120" s="218"/>
      <c r="X120" s="218"/>
      <c r="Y120" s="218"/>
      <c r="Z120" s="218"/>
      <c r="AA120" s="218"/>
      <c r="AB120" s="218"/>
      <c r="AC120" s="218"/>
      <c r="AD120" s="218"/>
      <c r="AE120" s="218"/>
      <c r="AF120" s="218"/>
      <c r="AG120" s="218"/>
      <c r="AH120" s="276"/>
      <c r="AI120" s="71"/>
      <c r="AJ120" s="71"/>
      <c r="AK120" s="71"/>
      <c r="AL120" s="36"/>
      <c r="AM120" s="2"/>
      <c r="AN120" s="2"/>
      <c r="AO120" s="2"/>
      <c r="AP120" s="2"/>
      <c r="AQ120" s="37"/>
      <c r="AR120" s="36"/>
      <c r="AS120" s="2"/>
      <c r="AT120" s="2"/>
      <c r="AU120" s="2"/>
      <c r="AV120" s="2"/>
      <c r="AW120" s="37"/>
      <c r="AX120" s="36"/>
      <c r="AY120" s="2"/>
      <c r="AZ120" s="2"/>
      <c r="BA120" s="2"/>
      <c r="BB120" s="2"/>
      <c r="BC120" s="37"/>
      <c r="BD120" s="36"/>
      <c r="BE120" s="2"/>
      <c r="BF120" s="2"/>
      <c r="BG120" s="2"/>
      <c r="BH120" s="2"/>
      <c r="BI120" s="37"/>
      <c r="BJ120" s="36"/>
      <c r="BK120" s="2"/>
      <c r="BL120" s="2"/>
      <c r="BM120" s="2"/>
      <c r="BN120" s="2"/>
      <c r="BO120" s="37"/>
    </row>
    <row r="121" spans="1:67" ht="18.2">
      <c r="A121" s="222" t="s">
        <v>102</v>
      </c>
      <c r="B121" s="223"/>
      <c r="C121" s="220"/>
      <c r="D121" s="220"/>
      <c r="E121" s="220"/>
      <c r="F121" s="220"/>
      <c r="G121" s="220"/>
      <c r="H121" s="221"/>
      <c r="I121" s="239" t="str">
        <f>IF($C121="","",_xlfn.XLOOKUP($C121,Armes!$A:$A,Armes!B:B))</f>
        <v/>
      </c>
      <c r="J121" s="241"/>
      <c r="K121" s="263" t="str">
        <f>IF($C121="","",_xlfn.XLOOKUP($C121,Armes!$A:$A,Armes!C:C))</f>
        <v/>
      </c>
      <c r="L121" s="263"/>
      <c r="M121" s="263"/>
      <c r="N121" s="239" t="str">
        <f>IF($C121="","",_xlfn.XLOOKUP($C121,Armes!$A:$A,Armes!D:D))</f>
        <v/>
      </c>
      <c r="O121" s="241"/>
      <c r="P121" s="239" t="str">
        <f>IF($C121="","",_xlfn.XLOOKUP($C121,Armes!$A:$A,Armes!E:E))</f>
        <v/>
      </c>
      <c r="Q121" s="241"/>
      <c r="R121" s="239" t="str">
        <f>IF($C121="","",_xlfn.XLOOKUP($C121,Armes!$A:$A,Armes!F:F))</f>
        <v/>
      </c>
      <c r="S121" s="240"/>
      <c r="T121" s="241"/>
      <c r="U121" s="273" t="str">
        <f>IF($C121="","",_xlfn.XLOOKUP($C121,Armes!$A:$A,Armes!G:G))</f>
        <v/>
      </c>
      <c r="V121" s="220"/>
      <c r="W121" s="220"/>
      <c r="X121" s="220"/>
      <c r="Y121" s="220"/>
      <c r="Z121" s="220"/>
      <c r="AA121" s="220"/>
      <c r="AB121" s="220"/>
      <c r="AC121" s="220"/>
      <c r="AD121" s="220"/>
      <c r="AE121" s="220"/>
      <c r="AF121" s="220"/>
      <c r="AG121" s="220"/>
      <c r="AH121" s="274"/>
      <c r="AI121" s="71"/>
      <c r="AJ121" s="71"/>
      <c r="AK121" s="71"/>
      <c r="AL121" s="36"/>
      <c r="AM121" s="2"/>
      <c r="AN121" s="2"/>
      <c r="AO121" s="2"/>
      <c r="AP121" s="2"/>
      <c r="AQ121" s="37"/>
      <c r="AR121" s="36"/>
      <c r="AS121" s="2"/>
      <c r="AT121" s="2"/>
      <c r="AU121" s="2"/>
      <c r="AV121" s="2"/>
      <c r="AW121" s="37"/>
      <c r="AX121" s="36"/>
      <c r="AY121" s="2"/>
      <c r="AZ121" s="2"/>
      <c r="BA121" s="2"/>
      <c r="BB121" s="2"/>
      <c r="BC121" s="37"/>
      <c r="BD121" s="36"/>
      <c r="BE121" s="2"/>
      <c r="BF121" s="2"/>
      <c r="BG121" s="2"/>
      <c r="BH121" s="2"/>
      <c r="BI121" s="37"/>
      <c r="BJ121" s="36"/>
      <c r="BK121" s="2"/>
      <c r="BL121" s="2"/>
      <c r="BM121" s="2"/>
      <c r="BN121" s="2"/>
      <c r="BO121" s="37"/>
    </row>
    <row r="122" spans="1:67" ht="18.2">
      <c r="A122" s="224"/>
      <c r="B122" s="225"/>
      <c r="C122" s="216"/>
      <c r="D122" s="216"/>
      <c r="E122" s="216"/>
      <c r="F122" s="216"/>
      <c r="G122" s="216"/>
      <c r="H122" s="217"/>
      <c r="I122" s="233" t="str">
        <f>IF($C122="","",_xlfn.XLOOKUP($C122,Armes!$A:$A,Armes!B:B))</f>
        <v/>
      </c>
      <c r="J122" s="234"/>
      <c r="K122" s="242" t="str">
        <f>IF($C122="","",_xlfn.XLOOKUP($C122,Armes!$A:$A,Armes!C:C))</f>
        <v/>
      </c>
      <c r="L122" s="242"/>
      <c r="M122" s="242"/>
      <c r="N122" s="233" t="str">
        <f>IF($C122="","",_xlfn.XLOOKUP($C122,Armes!$A:$A,Armes!D:D))</f>
        <v/>
      </c>
      <c r="O122" s="234"/>
      <c r="P122" s="233" t="str">
        <f>IF($C122="","",_xlfn.XLOOKUP($C122,Armes!$A:$A,Armes!E:E))</f>
        <v/>
      </c>
      <c r="Q122" s="234"/>
      <c r="R122" s="233" t="str">
        <f>IF($C122="","",_xlfn.XLOOKUP($C122,Armes!$A:$A,Armes!F:F))</f>
        <v/>
      </c>
      <c r="S122" s="235"/>
      <c r="T122" s="234"/>
      <c r="U122" s="271" t="str">
        <f>IF($C122="","",_xlfn.XLOOKUP($C122,Armes!$A:$A,Armes!G:G))</f>
        <v/>
      </c>
      <c r="V122" s="216"/>
      <c r="W122" s="216"/>
      <c r="X122" s="216"/>
      <c r="Y122" s="216"/>
      <c r="Z122" s="216"/>
      <c r="AA122" s="216"/>
      <c r="AB122" s="216"/>
      <c r="AC122" s="216"/>
      <c r="AD122" s="216"/>
      <c r="AE122" s="216"/>
      <c r="AF122" s="216"/>
      <c r="AG122" s="216"/>
      <c r="AH122" s="272"/>
      <c r="AI122" s="71"/>
      <c r="AJ122" s="71"/>
      <c r="AK122" s="71"/>
      <c r="AL122" s="36"/>
      <c r="AM122" s="2"/>
      <c r="AN122" s="2"/>
      <c r="AO122" s="2"/>
      <c r="AP122" s="2"/>
      <c r="AQ122" s="37"/>
      <c r="AR122" s="36"/>
      <c r="AS122" s="2"/>
      <c r="AT122" s="2"/>
      <c r="AU122" s="2"/>
      <c r="AV122" s="2"/>
      <c r="AW122" s="37"/>
      <c r="AX122" s="36"/>
      <c r="AY122" s="2"/>
      <c r="AZ122" s="2"/>
      <c r="BA122" s="2"/>
      <c r="BB122" s="2"/>
      <c r="BC122" s="37"/>
      <c r="BD122" s="36"/>
      <c r="BE122" s="2"/>
      <c r="BF122" s="2"/>
      <c r="BG122" s="2"/>
      <c r="BH122" s="2"/>
      <c r="BI122" s="37"/>
      <c r="BJ122" s="36"/>
      <c r="BK122" s="2"/>
      <c r="BL122" s="2"/>
      <c r="BM122" s="2"/>
      <c r="BN122" s="2"/>
      <c r="BO122" s="37"/>
    </row>
    <row r="123" spans="1:67" ht="18.75" thickBot="1">
      <c r="A123" s="224"/>
      <c r="B123" s="225"/>
      <c r="C123" s="216"/>
      <c r="D123" s="216"/>
      <c r="E123" s="216"/>
      <c r="F123" s="216"/>
      <c r="G123" s="216"/>
      <c r="H123" s="217"/>
      <c r="I123" s="233" t="str">
        <f>IF($C123="","",_xlfn.XLOOKUP($C123,Armes!$A:$A,Armes!B:B))</f>
        <v/>
      </c>
      <c r="J123" s="234"/>
      <c r="K123" s="242" t="str">
        <f>IF($C123="","",_xlfn.XLOOKUP($C123,Armes!$A:$A,Armes!C:C))</f>
        <v/>
      </c>
      <c r="L123" s="242"/>
      <c r="M123" s="242"/>
      <c r="N123" s="233" t="str">
        <f>IF($C123="","",_xlfn.XLOOKUP($C123,Armes!$A:$A,Armes!D:D))</f>
        <v/>
      </c>
      <c r="O123" s="234"/>
      <c r="P123" s="233" t="str">
        <f>IF($C123="","",_xlfn.XLOOKUP($C123,Armes!$A:$A,Armes!E:E))</f>
        <v/>
      </c>
      <c r="Q123" s="234"/>
      <c r="R123" s="233" t="str">
        <f>IF($C123="","",_xlfn.XLOOKUP($C123,Armes!$A:$A,Armes!F:F))</f>
        <v/>
      </c>
      <c r="S123" s="235"/>
      <c r="T123" s="234"/>
      <c r="U123" s="271" t="str">
        <f>IF($C123="","",_xlfn.XLOOKUP($C123,Armes!$A:$A,Armes!G:G))</f>
        <v/>
      </c>
      <c r="V123" s="216"/>
      <c r="W123" s="216"/>
      <c r="X123" s="216"/>
      <c r="Y123" s="216"/>
      <c r="Z123" s="216"/>
      <c r="AA123" s="216"/>
      <c r="AB123" s="216"/>
      <c r="AC123" s="216"/>
      <c r="AD123" s="216"/>
      <c r="AE123" s="216"/>
      <c r="AF123" s="216"/>
      <c r="AG123" s="216"/>
      <c r="AH123" s="272"/>
      <c r="AI123" s="71"/>
      <c r="AJ123" s="71"/>
      <c r="AK123" s="71"/>
      <c r="AL123" s="38"/>
      <c r="AM123" s="39"/>
      <c r="AN123" s="39"/>
      <c r="AO123" s="39"/>
      <c r="AP123" s="39"/>
      <c r="AQ123" s="40"/>
      <c r="AR123" s="38"/>
      <c r="AS123" s="39"/>
      <c r="AT123" s="39"/>
      <c r="AU123" s="39"/>
      <c r="AV123" s="39"/>
      <c r="AW123" s="40"/>
      <c r="AX123" s="38"/>
      <c r="AY123" s="39"/>
      <c r="AZ123" s="39"/>
      <c r="BA123" s="39"/>
      <c r="BB123" s="39"/>
      <c r="BC123" s="40"/>
      <c r="BD123" s="38"/>
      <c r="BE123" s="39"/>
      <c r="BF123" s="39"/>
      <c r="BG123" s="39"/>
      <c r="BH123" s="39"/>
      <c r="BI123" s="40"/>
      <c r="BJ123" s="38"/>
      <c r="BK123" s="39"/>
      <c r="BL123" s="39"/>
      <c r="BM123" s="39"/>
      <c r="BN123" s="39"/>
      <c r="BO123" s="40"/>
    </row>
    <row r="124" spans="1:67" ht="18.2">
      <c r="A124" s="226"/>
      <c r="B124" s="227"/>
      <c r="C124" s="218"/>
      <c r="D124" s="218"/>
      <c r="E124" s="218"/>
      <c r="F124" s="218"/>
      <c r="G124" s="218"/>
      <c r="H124" s="219"/>
      <c r="I124" s="236" t="str">
        <f>IF($C124="","",_xlfn.XLOOKUP($C124,Armes!$A:$A,Armes!B:B))</f>
        <v/>
      </c>
      <c r="J124" s="238"/>
      <c r="K124" s="243" t="str">
        <f>IF($C124="","",_xlfn.XLOOKUP($C124,Armes!$A:$A,Armes!C:C))</f>
        <v/>
      </c>
      <c r="L124" s="243"/>
      <c r="M124" s="243"/>
      <c r="N124" s="236" t="str">
        <f>IF($C124="","",_xlfn.XLOOKUP($C124,Armes!$A:$A,Armes!D:D))</f>
        <v/>
      </c>
      <c r="O124" s="238"/>
      <c r="P124" s="236" t="str">
        <f>IF($C124="","",_xlfn.XLOOKUP($C124,Armes!$A:$A,Armes!E:E))</f>
        <v/>
      </c>
      <c r="Q124" s="238"/>
      <c r="R124" s="236" t="str">
        <f>IF($C124="","",_xlfn.XLOOKUP($C124,Armes!$A:$A,Armes!F:F))</f>
        <v/>
      </c>
      <c r="S124" s="237"/>
      <c r="T124" s="238"/>
      <c r="U124" s="275" t="str">
        <f>IF($C124="","",_xlfn.XLOOKUP($C124,Armes!$A:$A,Armes!G:G))</f>
        <v/>
      </c>
      <c r="V124" s="218"/>
      <c r="W124" s="218"/>
      <c r="X124" s="218"/>
      <c r="Y124" s="218"/>
      <c r="Z124" s="218"/>
      <c r="AA124" s="218"/>
      <c r="AB124" s="218"/>
      <c r="AC124" s="218"/>
      <c r="AD124" s="218"/>
      <c r="AE124" s="218"/>
      <c r="AF124" s="218"/>
      <c r="AG124" s="218"/>
      <c r="AH124" s="276"/>
      <c r="AI124" s="71"/>
      <c r="AJ124" s="71"/>
      <c r="AK124" s="71"/>
      <c r="AL124" s="71"/>
      <c r="AM124" s="71"/>
      <c r="AN124" s="71"/>
      <c r="AO124" s="71"/>
      <c r="AP124" s="71"/>
      <c r="AQ124" s="71"/>
      <c r="AR124" s="71"/>
      <c r="AS124" s="71"/>
      <c r="AT124" s="71"/>
      <c r="AU124" s="71"/>
      <c r="AV124" s="71"/>
      <c r="AW124" s="71"/>
      <c r="AX124" s="71"/>
      <c r="AY124" s="71"/>
      <c r="AZ124" s="71"/>
      <c r="BA124" s="71"/>
      <c r="BB124" s="71"/>
      <c r="BC124" s="71"/>
      <c r="BD124" s="71"/>
      <c r="BE124" s="71"/>
      <c r="BF124" s="71"/>
      <c r="BG124" s="71"/>
      <c r="BH124" s="71"/>
      <c r="BI124" s="71"/>
      <c r="BJ124" s="71"/>
      <c r="BK124" s="71"/>
      <c r="BL124" s="71"/>
      <c r="BM124" s="71"/>
      <c r="BN124" s="71"/>
      <c r="BO124" s="71"/>
    </row>
    <row r="125" spans="1:67" ht="18.2">
      <c r="A125" s="222" t="s">
        <v>103</v>
      </c>
      <c r="B125" s="223"/>
      <c r="C125" s="220"/>
      <c r="D125" s="220"/>
      <c r="E125" s="220"/>
      <c r="F125" s="220"/>
      <c r="G125" s="220"/>
      <c r="H125" s="221"/>
      <c r="I125" s="239" t="str">
        <f>IF($C125="","",_xlfn.XLOOKUP($C125,Armes!$A:$A,Armes!B:B))</f>
        <v/>
      </c>
      <c r="J125" s="241"/>
      <c r="K125" s="263" t="str">
        <f>IF($C125="","",_xlfn.XLOOKUP($C125,Armes!$A:$A,Armes!C:C))</f>
        <v/>
      </c>
      <c r="L125" s="263"/>
      <c r="M125" s="263"/>
      <c r="N125" s="239" t="str">
        <f>IF($C125="","",_xlfn.XLOOKUP($C125,Armes!$A:$A,Armes!D:D))</f>
        <v/>
      </c>
      <c r="O125" s="241"/>
      <c r="P125" s="239" t="str">
        <f>IF($C125="","",_xlfn.XLOOKUP($C125,Armes!$A:$A,Armes!E:E))</f>
        <v/>
      </c>
      <c r="Q125" s="241"/>
      <c r="R125" s="239" t="str">
        <f>IF($C125="","",_xlfn.XLOOKUP($C125,Armes!$A:$A,Armes!F:F))</f>
        <v/>
      </c>
      <c r="S125" s="240"/>
      <c r="T125" s="241"/>
      <c r="U125" s="273" t="str">
        <f>IF($C125="","",_xlfn.XLOOKUP($C125,Armes!$A:$A,Armes!G:G))</f>
        <v/>
      </c>
      <c r="V125" s="220"/>
      <c r="W125" s="220"/>
      <c r="X125" s="220"/>
      <c r="Y125" s="220"/>
      <c r="Z125" s="220"/>
      <c r="AA125" s="220"/>
      <c r="AB125" s="220"/>
      <c r="AC125" s="220"/>
      <c r="AD125" s="220"/>
      <c r="AE125" s="220"/>
      <c r="AF125" s="220"/>
      <c r="AG125" s="220"/>
      <c r="AH125" s="274"/>
      <c r="AI125" s="71"/>
      <c r="AJ125" s="71"/>
      <c r="AK125" s="71"/>
      <c r="AL125" s="71"/>
      <c r="AM125" s="71"/>
      <c r="AN125" s="71"/>
      <c r="AO125" s="71"/>
      <c r="AP125" s="71"/>
      <c r="AQ125" s="71"/>
      <c r="AR125" s="71"/>
      <c r="AS125" s="71"/>
      <c r="AT125" s="71"/>
      <c r="AU125" s="71"/>
      <c r="AV125" s="71"/>
      <c r="AW125" s="71"/>
      <c r="AX125" s="71"/>
      <c r="AY125" s="71"/>
      <c r="AZ125" s="71"/>
      <c r="BA125" s="71"/>
      <c r="BB125" s="71"/>
      <c r="BC125" s="71"/>
      <c r="BD125" s="71"/>
      <c r="BE125" s="71"/>
      <c r="BF125" s="71"/>
      <c r="BG125" s="71"/>
      <c r="BH125" s="71"/>
      <c r="BI125" s="71"/>
      <c r="BJ125" s="71"/>
      <c r="BK125" s="71"/>
      <c r="BL125" s="71"/>
      <c r="BM125" s="71"/>
      <c r="BN125" s="71"/>
      <c r="BO125" s="71"/>
    </row>
    <row r="126" spans="1:67" ht="18.2">
      <c r="A126" s="224"/>
      <c r="B126" s="225"/>
      <c r="C126" s="216"/>
      <c r="D126" s="216"/>
      <c r="E126" s="216"/>
      <c r="F126" s="216"/>
      <c r="G126" s="216"/>
      <c r="H126" s="217"/>
      <c r="I126" s="233" t="str">
        <f>IF($C126="","",_xlfn.XLOOKUP($C126,Armes!$A:$A,Armes!B:B))</f>
        <v/>
      </c>
      <c r="J126" s="234"/>
      <c r="K126" s="242" t="str">
        <f>IF($C126="","",_xlfn.XLOOKUP($C126,Armes!$A:$A,Armes!C:C))</f>
        <v/>
      </c>
      <c r="L126" s="242"/>
      <c r="M126" s="242"/>
      <c r="N126" s="233" t="str">
        <f>IF($C126="","",_xlfn.XLOOKUP($C126,Armes!$A:$A,Armes!D:D))</f>
        <v/>
      </c>
      <c r="O126" s="234"/>
      <c r="P126" s="233" t="str">
        <f>IF($C126="","",_xlfn.XLOOKUP($C126,Armes!$A:$A,Armes!E:E))</f>
        <v/>
      </c>
      <c r="Q126" s="234"/>
      <c r="R126" s="233" t="str">
        <f>IF($C126="","",_xlfn.XLOOKUP($C126,Armes!$A:$A,Armes!F:F))</f>
        <v/>
      </c>
      <c r="S126" s="235"/>
      <c r="T126" s="234"/>
      <c r="U126" s="271" t="str">
        <f>IF($C126="","",_xlfn.XLOOKUP($C126,Armes!$A:$A,Armes!G:G))</f>
        <v/>
      </c>
      <c r="V126" s="216"/>
      <c r="W126" s="216"/>
      <c r="X126" s="216"/>
      <c r="Y126" s="216"/>
      <c r="Z126" s="216"/>
      <c r="AA126" s="216"/>
      <c r="AB126" s="216"/>
      <c r="AC126" s="216"/>
      <c r="AD126" s="216"/>
      <c r="AE126" s="216"/>
      <c r="AF126" s="216"/>
      <c r="AG126" s="216"/>
      <c r="AH126" s="272"/>
      <c r="AI126" s="71"/>
      <c r="AJ126" s="71"/>
      <c r="AK126" s="71"/>
      <c r="AL126" s="71"/>
      <c r="AM126" s="71"/>
      <c r="AN126" s="71"/>
      <c r="AO126" s="71"/>
      <c r="AP126" s="71"/>
      <c r="AQ126" s="71"/>
      <c r="AR126" s="71"/>
      <c r="AS126" s="71"/>
      <c r="AT126" s="71"/>
      <c r="AU126" s="71"/>
      <c r="AV126" s="71"/>
      <c r="AW126" s="71"/>
      <c r="AX126" s="71"/>
      <c r="AY126" s="71"/>
      <c r="AZ126" s="71"/>
      <c r="BA126" s="71"/>
      <c r="BB126" s="71"/>
      <c r="BC126" s="71"/>
      <c r="BD126" s="71"/>
      <c r="BE126" s="71"/>
      <c r="BF126" s="71"/>
      <c r="BG126" s="71"/>
      <c r="BH126" s="71"/>
      <c r="BI126" s="71"/>
      <c r="BJ126" s="71"/>
      <c r="BK126" s="71"/>
      <c r="BL126" s="71"/>
      <c r="BM126" s="71"/>
      <c r="BN126" s="71"/>
      <c r="BO126" s="71"/>
    </row>
    <row r="127" spans="1:67" ht="18.2">
      <c r="A127" s="224"/>
      <c r="B127" s="225"/>
      <c r="C127" s="216"/>
      <c r="D127" s="216"/>
      <c r="E127" s="216"/>
      <c r="F127" s="216"/>
      <c r="G127" s="216"/>
      <c r="H127" s="217"/>
      <c r="I127" s="233" t="str">
        <f>IF($C127="","",_xlfn.XLOOKUP($C127,Armes!$A:$A,Armes!B:B))</f>
        <v/>
      </c>
      <c r="J127" s="234"/>
      <c r="K127" s="242" t="str">
        <f>IF($C127="","",_xlfn.XLOOKUP($C127,Armes!$A:$A,Armes!C:C))</f>
        <v/>
      </c>
      <c r="L127" s="242"/>
      <c r="M127" s="242"/>
      <c r="N127" s="233" t="str">
        <f>IF($C127="","",_xlfn.XLOOKUP($C127,Armes!$A:$A,Armes!D:D))</f>
        <v/>
      </c>
      <c r="O127" s="234"/>
      <c r="P127" s="233" t="str">
        <f>IF($C127="","",_xlfn.XLOOKUP($C127,Armes!$A:$A,Armes!E:E))</f>
        <v/>
      </c>
      <c r="Q127" s="234"/>
      <c r="R127" s="233" t="str">
        <f>IF($C127="","",_xlfn.XLOOKUP($C127,Armes!$A:$A,Armes!F:F))</f>
        <v/>
      </c>
      <c r="S127" s="235"/>
      <c r="T127" s="234"/>
      <c r="U127" s="271" t="str">
        <f>IF($C127="","",_xlfn.XLOOKUP($C127,Armes!$A:$A,Armes!G:G))</f>
        <v/>
      </c>
      <c r="V127" s="216"/>
      <c r="W127" s="216"/>
      <c r="X127" s="216"/>
      <c r="Y127" s="216"/>
      <c r="Z127" s="216"/>
      <c r="AA127" s="216"/>
      <c r="AB127" s="216"/>
      <c r="AC127" s="216"/>
      <c r="AD127" s="216"/>
      <c r="AE127" s="216"/>
      <c r="AF127" s="216"/>
      <c r="AG127" s="216"/>
      <c r="AH127" s="272"/>
      <c r="AI127" s="71"/>
      <c r="AJ127" s="71"/>
      <c r="AK127" s="71"/>
      <c r="AL127" s="71"/>
      <c r="AM127" s="71"/>
      <c r="AN127" s="71"/>
      <c r="AO127" s="71"/>
      <c r="AP127" s="71"/>
      <c r="AQ127" s="71"/>
      <c r="AR127" s="71"/>
      <c r="AS127" s="71"/>
      <c r="AT127" s="71"/>
      <c r="AU127" s="71"/>
      <c r="AV127" s="71"/>
      <c r="AW127" s="71"/>
      <c r="AX127" s="71"/>
      <c r="AY127" s="71"/>
      <c r="AZ127" s="71"/>
      <c r="BA127" s="71"/>
      <c r="BB127" s="71"/>
      <c r="BC127" s="71"/>
      <c r="BD127" s="71"/>
      <c r="BE127" s="71"/>
      <c r="BF127" s="71"/>
      <c r="BG127" s="71"/>
      <c r="BH127" s="71"/>
      <c r="BI127" s="71"/>
      <c r="BJ127" s="71"/>
      <c r="BK127" s="71"/>
      <c r="BL127" s="71"/>
      <c r="BM127" s="71"/>
      <c r="BN127" s="71"/>
      <c r="BO127" s="71"/>
    </row>
    <row r="128" spans="1:67" ht="18.2">
      <c r="A128" s="226" t="s">
        <v>104</v>
      </c>
      <c r="B128" s="227"/>
      <c r="C128" s="218"/>
      <c r="D128" s="218"/>
      <c r="E128" s="218"/>
      <c r="F128" s="218"/>
      <c r="G128" s="218"/>
      <c r="H128" s="219"/>
      <c r="I128" s="236" t="str">
        <f>IF($C128="","",_xlfn.XLOOKUP($C128,Armes!$A:$A,Armes!B:B))</f>
        <v/>
      </c>
      <c r="J128" s="238"/>
      <c r="K128" s="243" t="str">
        <f>IF($C128="","",_xlfn.XLOOKUP($C128,Armes!$A:$A,Armes!C:C))</f>
        <v/>
      </c>
      <c r="L128" s="243"/>
      <c r="M128" s="243"/>
      <c r="N128" s="236" t="str">
        <f>IF($C128="","",_xlfn.XLOOKUP($C128,Armes!$A:$A,Armes!D:D))</f>
        <v/>
      </c>
      <c r="O128" s="238"/>
      <c r="P128" s="236" t="str">
        <f>IF($C128="","",_xlfn.XLOOKUP($C128,Armes!$A:$A,Armes!E:E))</f>
        <v/>
      </c>
      <c r="Q128" s="238"/>
      <c r="R128" s="236" t="str">
        <f>IF($C128="","",_xlfn.XLOOKUP($C128,Armes!$A:$A,Armes!F:F))</f>
        <v/>
      </c>
      <c r="S128" s="237"/>
      <c r="T128" s="238"/>
      <c r="U128" s="275" t="str">
        <f>IF($C128="","",_xlfn.XLOOKUP($C128,Armes!$A:$A,Armes!G:G))</f>
        <v/>
      </c>
      <c r="V128" s="218"/>
      <c r="W128" s="218"/>
      <c r="X128" s="218"/>
      <c r="Y128" s="218"/>
      <c r="Z128" s="218"/>
      <c r="AA128" s="218"/>
      <c r="AB128" s="218"/>
      <c r="AC128" s="218"/>
      <c r="AD128" s="218"/>
      <c r="AE128" s="218"/>
      <c r="AF128" s="218"/>
      <c r="AG128" s="218"/>
      <c r="AH128" s="276"/>
      <c r="AI128" s="71"/>
      <c r="AJ128" s="71"/>
      <c r="AK128" s="71"/>
      <c r="AL128" s="71"/>
      <c r="AM128" s="71"/>
      <c r="AN128" s="71"/>
      <c r="AO128" s="71"/>
      <c r="AP128" s="71"/>
      <c r="AQ128" s="71"/>
      <c r="AR128" s="71"/>
      <c r="AS128" s="71"/>
      <c r="AT128" s="71"/>
      <c r="AU128" s="71"/>
      <c r="AV128" s="71"/>
      <c r="AW128" s="71"/>
      <c r="AX128" s="71"/>
      <c r="AY128" s="71"/>
      <c r="AZ128" s="71"/>
      <c r="BA128" s="71"/>
      <c r="BB128" s="71"/>
      <c r="BC128" s="71"/>
      <c r="BD128" s="71"/>
      <c r="BE128" s="71"/>
      <c r="BF128" s="71"/>
      <c r="BG128" s="71"/>
      <c r="BH128" s="71"/>
      <c r="BI128" s="71"/>
      <c r="BJ128" s="71"/>
      <c r="BK128" s="71"/>
      <c r="BL128" s="71"/>
      <c r="BM128" s="71"/>
      <c r="BN128" s="71"/>
      <c r="BO128" s="71"/>
    </row>
    <row r="129" spans="1:34" ht="18.2">
      <c r="A129" s="222" t="s">
        <v>104</v>
      </c>
      <c r="B129" s="223"/>
      <c r="C129" s="220"/>
      <c r="D129" s="220"/>
      <c r="E129" s="220"/>
      <c r="F129" s="220"/>
      <c r="G129" s="220"/>
      <c r="H129" s="221"/>
      <c r="I129" s="239" t="str">
        <f>IF($C129="","",_xlfn.XLOOKUP($C129,Armes!$A:$A,Armes!B:B))</f>
        <v/>
      </c>
      <c r="J129" s="241"/>
      <c r="K129" s="263" t="str">
        <f>IF($C129="","",_xlfn.XLOOKUP($C129,Armes!$A:$A,Armes!C:C))</f>
        <v/>
      </c>
      <c r="L129" s="263"/>
      <c r="M129" s="263"/>
      <c r="N129" s="239" t="str">
        <f>IF($C129="","",_xlfn.XLOOKUP($C129,Armes!$A:$A,Armes!D:D))</f>
        <v/>
      </c>
      <c r="O129" s="241"/>
      <c r="P129" s="239" t="str">
        <f>IF($C129="","",_xlfn.XLOOKUP($C129,Armes!$A:$A,Armes!E:E))</f>
        <v/>
      </c>
      <c r="Q129" s="241"/>
      <c r="R129" s="239" t="str">
        <f>IF($C129="","",_xlfn.XLOOKUP($C129,Armes!$A:$A,Armes!F:F))</f>
        <v/>
      </c>
      <c r="S129" s="240"/>
      <c r="T129" s="241"/>
      <c r="U129" s="273" t="str">
        <f>IF($C129="","",_xlfn.XLOOKUP($C129,Armes!$A:$A,Armes!G:G))</f>
        <v/>
      </c>
      <c r="V129" s="220"/>
      <c r="W129" s="220"/>
      <c r="X129" s="220"/>
      <c r="Y129" s="220"/>
      <c r="Z129" s="220"/>
      <c r="AA129" s="220"/>
      <c r="AB129" s="220"/>
      <c r="AC129" s="220"/>
      <c r="AD129" s="220"/>
      <c r="AE129" s="220"/>
      <c r="AF129" s="220"/>
      <c r="AG129" s="220"/>
      <c r="AH129" s="274"/>
    </row>
    <row r="130" spans="1:34" ht="18.2">
      <c r="A130" s="224"/>
      <c r="B130" s="225"/>
      <c r="C130" s="216"/>
      <c r="D130" s="216"/>
      <c r="E130" s="216"/>
      <c r="F130" s="216"/>
      <c r="G130" s="216"/>
      <c r="H130" s="217"/>
      <c r="I130" s="233" t="str">
        <f>IF($C130="","",_xlfn.XLOOKUP($C130,Armes!$A:$A,Armes!B:B))</f>
        <v/>
      </c>
      <c r="J130" s="234"/>
      <c r="K130" s="242" t="str">
        <f>IF($C130="","",_xlfn.XLOOKUP($C130,Armes!$A:$A,Armes!C:C))</f>
        <v/>
      </c>
      <c r="L130" s="242"/>
      <c r="M130" s="242"/>
      <c r="N130" s="233" t="str">
        <f>IF($C130="","",_xlfn.XLOOKUP($C130,Armes!$A:$A,Armes!D:D))</f>
        <v/>
      </c>
      <c r="O130" s="234"/>
      <c r="P130" s="233" t="str">
        <f>IF($C130="","",_xlfn.XLOOKUP($C130,Armes!$A:$A,Armes!E:E))</f>
        <v/>
      </c>
      <c r="Q130" s="234"/>
      <c r="R130" s="233" t="str">
        <f>IF($C130="","",_xlfn.XLOOKUP($C130,Armes!$A:$A,Armes!F:F))</f>
        <v/>
      </c>
      <c r="S130" s="235"/>
      <c r="T130" s="234"/>
      <c r="U130" s="271" t="str">
        <f>IF($C130="","",_xlfn.XLOOKUP($C130,Armes!$A:$A,Armes!G:G))</f>
        <v/>
      </c>
      <c r="V130" s="216"/>
      <c r="W130" s="216"/>
      <c r="X130" s="216"/>
      <c r="Y130" s="216"/>
      <c r="Z130" s="216"/>
      <c r="AA130" s="216"/>
      <c r="AB130" s="216"/>
      <c r="AC130" s="216"/>
      <c r="AD130" s="216"/>
      <c r="AE130" s="216"/>
      <c r="AF130" s="216"/>
      <c r="AG130" s="216"/>
      <c r="AH130" s="272"/>
    </row>
    <row r="131" spans="1:34" ht="18.2">
      <c r="A131" s="224"/>
      <c r="B131" s="225"/>
      <c r="C131" s="216"/>
      <c r="D131" s="216"/>
      <c r="E131" s="216"/>
      <c r="F131" s="216"/>
      <c r="G131" s="216"/>
      <c r="H131" s="217"/>
      <c r="I131" s="233" t="str">
        <f>IF($C131="","",_xlfn.XLOOKUP($C131,Armes!$A:$A,Armes!B:B))</f>
        <v/>
      </c>
      <c r="J131" s="234"/>
      <c r="K131" s="242" t="str">
        <f>IF($C131="","",_xlfn.XLOOKUP($C131,Armes!$A:$A,Armes!C:C))</f>
        <v/>
      </c>
      <c r="L131" s="242"/>
      <c r="M131" s="242"/>
      <c r="N131" s="233" t="str">
        <f>IF($C131="","",_xlfn.XLOOKUP($C131,Armes!$A:$A,Armes!D:D))</f>
        <v/>
      </c>
      <c r="O131" s="234"/>
      <c r="P131" s="233" t="str">
        <f>IF($C131="","",_xlfn.XLOOKUP($C131,Armes!$A:$A,Armes!E:E))</f>
        <v/>
      </c>
      <c r="Q131" s="234"/>
      <c r="R131" s="233" t="str">
        <f>IF($C131="","",_xlfn.XLOOKUP($C131,Armes!$A:$A,Armes!F:F))</f>
        <v/>
      </c>
      <c r="S131" s="235"/>
      <c r="T131" s="234"/>
      <c r="U131" s="271" t="str">
        <f>IF($C131="","",_xlfn.XLOOKUP($C131,Armes!$A:$A,Armes!G:G))</f>
        <v/>
      </c>
      <c r="V131" s="216"/>
      <c r="W131" s="216"/>
      <c r="X131" s="216"/>
      <c r="Y131" s="216"/>
      <c r="Z131" s="216"/>
      <c r="AA131" s="216"/>
      <c r="AB131" s="216"/>
      <c r="AC131" s="216"/>
      <c r="AD131" s="216"/>
      <c r="AE131" s="216"/>
      <c r="AF131" s="216"/>
      <c r="AG131" s="216"/>
      <c r="AH131" s="272"/>
    </row>
    <row r="132" spans="1:34" ht="18.75" thickBot="1">
      <c r="A132" s="244"/>
      <c r="B132" s="245"/>
      <c r="C132" s="248"/>
      <c r="D132" s="248"/>
      <c r="E132" s="248"/>
      <c r="F132" s="248"/>
      <c r="G132" s="248"/>
      <c r="H132" s="249"/>
      <c r="I132" s="246" t="str">
        <f>IF($C132="","",_xlfn.XLOOKUP($C132,Armes!$A:$A,Armes!B:B))</f>
        <v/>
      </c>
      <c r="J132" s="247"/>
      <c r="K132" s="262" t="str">
        <f>IF($C132="","",_xlfn.XLOOKUP($C132,Armes!$A:$A,Armes!C:C))</f>
        <v/>
      </c>
      <c r="L132" s="262"/>
      <c r="M132" s="262"/>
      <c r="N132" s="246" t="str">
        <f>IF($C132="","",_xlfn.XLOOKUP($C132,Armes!$A:$A,Armes!D:D))</f>
        <v/>
      </c>
      <c r="O132" s="247"/>
      <c r="P132" s="246" t="str">
        <f>IF($C132="","",_xlfn.XLOOKUP($C132,Armes!$A:$A,Armes!E:E))</f>
        <v/>
      </c>
      <c r="Q132" s="247"/>
      <c r="R132" s="246" t="str">
        <f>IF($C132="","",_xlfn.XLOOKUP($C132,Armes!$A:$A,Armes!F:F))</f>
        <v/>
      </c>
      <c r="S132" s="264"/>
      <c r="T132" s="247"/>
      <c r="U132" s="277" t="str">
        <f>IF($C132="","",_xlfn.XLOOKUP($C132,Armes!$A:$A,Armes!G:G))</f>
        <v/>
      </c>
      <c r="V132" s="248"/>
      <c r="W132" s="248"/>
      <c r="X132" s="248"/>
      <c r="Y132" s="248"/>
      <c r="Z132" s="248"/>
      <c r="AA132" s="248"/>
      <c r="AB132" s="248"/>
      <c r="AC132" s="248"/>
      <c r="AD132" s="248"/>
      <c r="AE132" s="248"/>
      <c r="AF132" s="248"/>
      <c r="AG132" s="248"/>
      <c r="AH132" s="278"/>
    </row>
    <row r="138" spans="1:34">
      <c r="A138" s="71"/>
      <c r="B138" s="71"/>
      <c r="C138" s="71"/>
      <c r="D138" s="71"/>
      <c r="E138" s="71"/>
      <c r="F138" s="71"/>
      <c r="G138" s="71"/>
      <c r="H138" s="71"/>
      <c r="I138" s="71"/>
      <c r="J138" s="71"/>
      <c r="K138" s="71"/>
      <c r="L138" s="71"/>
      <c r="M138" s="71"/>
      <c r="N138" s="71"/>
      <c r="O138" s="71"/>
      <c r="P138" s="71"/>
      <c r="Q138" s="71"/>
      <c r="R138" s="3"/>
      <c r="S138" s="71"/>
      <c r="T138" s="71"/>
      <c r="U138" s="71"/>
      <c r="V138" s="71"/>
      <c r="W138" s="71"/>
      <c r="X138" s="71"/>
      <c r="Y138" s="71"/>
      <c r="Z138" s="71"/>
      <c r="AA138" s="71"/>
      <c r="AB138" s="71"/>
      <c r="AC138" s="71"/>
      <c r="AD138" s="71"/>
      <c r="AE138" s="71"/>
      <c r="AF138" s="71"/>
      <c r="AG138" s="71"/>
      <c r="AH138" s="71"/>
    </row>
  </sheetData>
  <sheetProtection sheet="1" objects="1" scenarios="1" sort="0" autoFilter="0"/>
  <protectedRanges>
    <protectedRange sqref="AL55:BO56 AL92:BO93" name="Modules"/>
    <protectedRange sqref="C88:AF89 C99:AF100" name="Améliorations"/>
    <protectedRange sqref="AB6:AF35" name="Overdrives"/>
    <protectedRange sqref="C55:AF56" name="Armes"/>
    <protectedRange sqref="C113:H132" name="Armes_rappel"/>
  </protectedRanges>
  <mergeCells count="245">
    <mergeCell ref="BJ94:BO94"/>
    <mergeCell ref="BD94:BI94"/>
    <mergeCell ref="AX94:BC94"/>
    <mergeCell ref="AR94:AW94"/>
    <mergeCell ref="AL94:AQ94"/>
    <mergeCell ref="AL55:AQ56"/>
    <mergeCell ref="AX55:BC56"/>
    <mergeCell ref="BD55:BI56"/>
    <mergeCell ref="BJ55:BO56"/>
    <mergeCell ref="BJ92:BO93"/>
    <mergeCell ref="BD92:BI93"/>
    <mergeCell ref="AX92:BC93"/>
    <mergeCell ref="AR92:AW93"/>
    <mergeCell ref="AL92:AQ93"/>
    <mergeCell ref="AR55:AW56"/>
    <mergeCell ref="AL57:AQ57"/>
    <mergeCell ref="AR57:AW57"/>
    <mergeCell ref="AX57:BC57"/>
    <mergeCell ref="BD57:BI57"/>
    <mergeCell ref="BJ57:BO57"/>
    <mergeCell ref="AL90:AQ91"/>
    <mergeCell ref="AR90:AW91"/>
    <mergeCell ref="AX90:BC91"/>
    <mergeCell ref="BD90:BI91"/>
    <mergeCell ref="BJ90:BO91"/>
    <mergeCell ref="AL53:AQ54"/>
    <mergeCell ref="AR53:AW54"/>
    <mergeCell ref="BJ53:BO54"/>
    <mergeCell ref="BD53:BI54"/>
    <mergeCell ref="AX53:BC54"/>
    <mergeCell ref="U103:Z107"/>
    <mergeCell ref="AA103:AF107"/>
    <mergeCell ref="A108:B109"/>
    <mergeCell ref="C108:H109"/>
    <mergeCell ref="I108:N109"/>
    <mergeCell ref="O108:T109"/>
    <mergeCell ref="U108:Z109"/>
    <mergeCell ref="AA108:AF109"/>
    <mergeCell ref="A88:B89"/>
    <mergeCell ref="C88:H89"/>
    <mergeCell ref="A97:B98"/>
    <mergeCell ref="C97:H98"/>
    <mergeCell ref="I88:N89"/>
    <mergeCell ref="I97:N98"/>
    <mergeCell ref="O88:T89"/>
    <mergeCell ref="O97:T98"/>
    <mergeCell ref="U88:Z89"/>
    <mergeCell ref="U97:Z98"/>
    <mergeCell ref="AA88:AF89"/>
    <mergeCell ref="AA97:AF98"/>
    <mergeCell ref="A99:B100"/>
    <mergeCell ref="C99:H100"/>
    <mergeCell ref="I99:N100"/>
    <mergeCell ref="O99:T100"/>
    <mergeCell ref="U99:Z100"/>
    <mergeCell ref="AA99:AF100"/>
    <mergeCell ref="A101:B102"/>
    <mergeCell ref="C101:H102"/>
    <mergeCell ref="I101:N102"/>
    <mergeCell ref="O101:T102"/>
    <mergeCell ref="U101:Z102"/>
    <mergeCell ref="AA101:AF102"/>
    <mergeCell ref="I103:N107"/>
    <mergeCell ref="O103:T107"/>
    <mergeCell ref="AA90:AF91"/>
    <mergeCell ref="AA92:AF96"/>
    <mergeCell ref="A92:B96"/>
    <mergeCell ref="U127:AH127"/>
    <mergeCell ref="U128:AH128"/>
    <mergeCell ref="I117:J117"/>
    <mergeCell ref="I118:J118"/>
    <mergeCell ref="I119:J119"/>
    <mergeCell ref="C117:H117"/>
    <mergeCell ref="C118:H118"/>
    <mergeCell ref="C119:H119"/>
    <mergeCell ref="K117:M117"/>
    <mergeCell ref="K119:M119"/>
    <mergeCell ref="K118:M118"/>
    <mergeCell ref="K120:M120"/>
    <mergeCell ref="K121:M121"/>
    <mergeCell ref="N113:O113"/>
    <mergeCell ref="K122:M122"/>
    <mergeCell ref="N120:O120"/>
    <mergeCell ref="P120:Q120"/>
    <mergeCell ref="C127:H127"/>
    <mergeCell ref="A125:B128"/>
    <mergeCell ref="U129:AH129"/>
    <mergeCell ref="U130:AH130"/>
    <mergeCell ref="U131:AH131"/>
    <mergeCell ref="U132:AH132"/>
    <mergeCell ref="U114:AH114"/>
    <mergeCell ref="U115:AH115"/>
    <mergeCell ref="U116:AH116"/>
    <mergeCell ref="U121:AH121"/>
    <mergeCell ref="U122:AH122"/>
    <mergeCell ref="U123:AH123"/>
    <mergeCell ref="U124:AH124"/>
    <mergeCell ref="U125:AH125"/>
    <mergeCell ref="U126:AH126"/>
    <mergeCell ref="AB2:AF2"/>
    <mergeCell ref="U112:AH112"/>
    <mergeCell ref="P112:Q112"/>
    <mergeCell ref="R113:T113"/>
    <mergeCell ref="R112:T112"/>
    <mergeCell ref="U118:AH118"/>
    <mergeCell ref="U117:AH117"/>
    <mergeCell ref="U119:AH119"/>
    <mergeCell ref="U120:AH120"/>
    <mergeCell ref="U113:AH113"/>
    <mergeCell ref="P113:Q113"/>
    <mergeCell ref="P115:Q115"/>
    <mergeCell ref="P116:Q116"/>
    <mergeCell ref="P117:Q117"/>
    <mergeCell ref="P119:Q119"/>
    <mergeCell ref="O90:T91"/>
    <mergeCell ref="O92:T96"/>
    <mergeCell ref="U90:Z91"/>
    <mergeCell ref="U92:Z96"/>
    <mergeCell ref="N117:O117"/>
    <mergeCell ref="N119:O119"/>
    <mergeCell ref="N118:O118"/>
    <mergeCell ref="P118:Q118"/>
    <mergeCell ref="P114:Q114"/>
    <mergeCell ref="P131:Q131"/>
    <mergeCell ref="P132:Q132"/>
    <mergeCell ref="R130:T130"/>
    <mergeCell ref="P121:Q121"/>
    <mergeCell ref="P125:Q125"/>
    <mergeCell ref="P129:Q129"/>
    <mergeCell ref="N130:O130"/>
    <mergeCell ref="P130:Q130"/>
    <mergeCell ref="P126:Q126"/>
    <mergeCell ref="P123:Q123"/>
    <mergeCell ref="P124:Q124"/>
    <mergeCell ref="P127:Q127"/>
    <mergeCell ref="R131:T131"/>
    <mergeCell ref="R132:T132"/>
    <mergeCell ref="N122:O122"/>
    <mergeCell ref="P122:Q122"/>
    <mergeCell ref="N121:O121"/>
    <mergeCell ref="K130:M130"/>
    <mergeCell ref="K132:M132"/>
    <mergeCell ref="N127:O127"/>
    <mergeCell ref="N128:O128"/>
    <mergeCell ref="N129:O129"/>
    <mergeCell ref="N131:O131"/>
    <mergeCell ref="K125:M125"/>
    <mergeCell ref="K127:M127"/>
    <mergeCell ref="K128:M128"/>
    <mergeCell ref="K129:M129"/>
    <mergeCell ref="K131:M131"/>
    <mergeCell ref="N125:O125"/>
    <mergeCell ref="N132:O132"/>
    <mergeCell ref="C41:C46"/>
    <mergeCell ref="K41:K46"/>
    <mergeCell ref="O41:O46"/>
    <mergeCell ref="G41:G46"/>
    <mergeCell ref="I112:J112"/>
    <mergeCell ref="I113:J113"/>
    <mergeCell ref="I114:J114"/>
    <mergeCell ref="I115:J115"/>
    <mergeCell ref="I116:J116"/>
    <mergeCell ref="N115:O115"/>
    <mergeCell ref="N116:O116"/>
    <mergeCell ref="C90:H91"/>
    <mergeCell ref="C92:H96"/>
    <mergeCell ref="I90:N91"/>
    <mergeCell ref="I92:N96"/>
    <mergeCell ref="K112:M112"/>
    <mergeCell ref="N112:O112"/>
    <mergeCell ref="C112:H112"/>
    <mergeCell ref="C116:H116"/>
    <mergeCell ref="K114:M114"/>
    <mergeCell ref="N114:O114"/>
    <mergeCell ref="K113:M113"/>
    <mergeCell ref="K116:M116"/>
    <mergeCell ref="K115:M115"/>
    <mergeCell ref="A129:B132"/>
    <mergeCell ref="I131:J131"/>
    <mergeCell ref="I132:J132"/>
    <mergeCell ref="C130:H130"/>
    <mergeCell ref="C131:H131"/>
    <mergeCell ref="C132:H132"/>
    <mergeCell ref="C128:H128"/>
    <mergeCell ref="C129:H129"/>
    <mergeCell ref="I130:J130"/>
    <mergeCell ref="I125:J125"/>
    <mergeCell ref="R128:T128"/>
    <mergeCell ref="R129:T129"/>
    <mergeCell ref="I128:J128"/>
    <mergeCell ref="I129:J129"/>
    <mergeCell ref="K124:M124"/>
    <mergeCell ref="N126:O126"/>
    <mergeCell ref="K123:M123"/>
    <mergeCell ref="N123:O123"/>
    <mergeCell ref="N124:O124"/>
    <mergeCell ref="P128:Q128"/>
    <mergeCell ref="C125:H125"/>
    <mergeCell ref="I126:J126"/>
    <mergeCell ref="I127:J127"/>
    <mergeCell ref="R114:T114"/>
    <mergeCell ref="R115:T115"/>
    <mergeCell ref="R116:T116"/>
    <mergeCell ref="R126:T126"/>
    <mergeCell ref="R127:T127"/>
    <mergeCell ref="R121:T121"/>
    <mergeCell ref="R122:T122"/>
    <mergeCell ref="R123:T123"/>
    <mergeCell ref="R124:T124"/>
    <mergeCell ref="R125:T125"/>
    <mergeCell ref="R117:T117"/>
    <mergeCell ref="R118:T118"/>
    <mergeCell ref="R119:T119"/>
    <mergeCell ref="R120:T120"/>
    <mergeCell ref="K126:M126"/>
    <mergeCell ref="C126:H126"/>
    <mergeCell ref="I120:J120"/>
    <mergeCell ref="I121:J121"/>
    <mergeCell ref="I122:J122"/>
    <mergeCell ref="I123:J123"/>
    <mergeCell ref="I124:J124"/>
    <mergeCell ref="C113:H113"/>
    <mergeCell ref="C120:H120"/>
    <mergeCell ref="C121:H121"/>
    <mergeCell ref="A113:B116"/>
    <mergeCell ref="A117:B120"/>
    <mergeCell ref="A121:B124"/>
    <mergeCell ref="C114:H114"/>
    <mergeCell ref="C115:H115"/>
    <mergeCell ref="A90:B91"/>
    <mergeCell ref="C122:H122"/>
    <mergeCell ref="C123:H123"/>
    <mergeCell ref="C124:H124"/>
    <mergeCell ref="A103:B107"/>
    <mergeCell ref="C103:H107"/>
    <mergeCell ref="C53:H54"/>
    <mergeCell ref="I53:N54"/>
    <mergeCell ref="O53:T54"/>
    <mergeCell ref="U53:Z54"/>
    <mergeCell ref="AA53:AF54"/>
    <mergeCell ref="C55:H56"/>
    <mergeCell ref="I55:N56"/>
    <mergeCell ref="O55:T56"/>
    <mergeCell ref="U55:Z56"/>
    <mergeCell ref="AA55:AF56"/>
  </mergeCells>
  <phoneticPr fontId="14" type="noConversion"/>
  <conditionalFormatting sqref="C41:C46">
    <cfRule type="cellIs" dxfId="17" priority="15" operator="greaterThan">
      <formula>$B$41</formula>
    </cfRule>
  </conditionalFormatting>
  <conditionalFormatting sqref="G41:G46">
    <cfRule type="cellIs" dxfId="16" priority="20" operator="greaterThan">
      <formula>$F$41</formula>
    </cfRule>
  </conditionalFormatting>
  <conditionalFormatting sqref="K41:K46">
    <cfRule type="cellIs" dxfId="15" priority="17" operator="greaterThan">
      <formula>$J$41</formula>
    </cfRule>
    <cfRule type="cellIs" dxfId="14" priority="26" operator="equal">
      <formula>0</formula>
    </cfRule>
  </conditionalFormatting>
  <conditionalFormatting sqref="O41:O46">
    <cfRule type="cellIs" dxfId="13" priority="23" operator="greaterThan">
      <formula>$N$41</formula>
    </cfRule>
    <cfRule type="cellIs" dxfId="12" priority="24" operator="equal">
      <formula>0</formula>
    </cfRule>
  </conditionalFormatting>
  <conditionalFormatting sqref="AV15">
    <cfRule type="cellIs" dxfId="11" priority="10" operator="lessThan">
      <formula>0</formula>
    </cfRule>
  </conditionalFormatting>
  <conditionalFormatting sqref="AW31">
    <cfRule type="cellIs" dxfId="10" priority="6" operator="lessThan">
      <formula>0</formula>
    </cfRule>
  </conditionalFormatting>
  <conditionalFormatting sqref="BB22">
    <cfRule type="cellIs" dxfId="9" priority="8" operator="lessThan">
      <formula>0</formula>
    </cfRule>
  </conditionalFormatting>
  <conditionalFormatting sqref="BC31">
    <cfRule type="cellIs" dxfId="8" priority="7" operator="lessThan">
      <formula>0</formula>
    </cfRule>
  </conditionalFormatting>
  <conditionalFormatting sqref="BD15">
    <cfRule type="cellIs" dxfId="7" priority="9" operator="lessThan">
      <formula>0</formula>
    </cfRule>
  </conditionalFormatting>
  <conditionalFormatting sqref="AZ5">
    <cfRule type="cellIs" dxfId="6" priority="108" operator="lessThan">
      <formula>0</formula>
    </cfRule>
  </conditionalFormatting>
  <pageMargins left="0.25" right="0.25" top="0.75" bottom="0.75" header="0.3" footer="0.3"/>
  <pageSetup paperSize="8" scale="21" orientation="portrait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2227" r:id="rId4" name="Spinner 179">
              <controlPr defaultSize="0" autoPict="0">
                <anchor moveWithCells="1" sizeWithCells="1">
                  <from>
                    <xdr:col>11</xdr:col>
                    <xdr:colOff>7951</xdr:colOff>
                    <xdr:row>40</xdr:row>
                    <xdr:rowOff>23854</xdr:rowOff>
                  </from>
                  <to>
                    <xdr:col>11</xdr:col>
                    <xdr:colOff>270344</xdr:colOff>
                    <xdr:row>45</xdr:row>
                    <xdr:rowOff>159026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28" r:id="rId5" name="Spinner 180">
              <controlPr defaultSize="0" autoPict="0">
                <anchor moveWithCells="1" sizeWithCells="1">
                  <from>
                    <xdr:col>15</xdr:col>
                    <xdr:colOff>7951</xdr:colOff>
                    <xdr:row>40</xdr:row>
                    <xdr:rowOff>23854</xdr:rowOff>
                  </from>
                  <to>
                    <xdr:col>15</xdr:col>
                    <xdr:colOff>270344</xdr:colOff>
                    <xdr:row>45</xdr:row>
                    <xdr:rowOff>159026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80" r:id="rId6" name="Spinner 232">
              <controlPr defaultSize="0" autoPict="0">
                <anchor moveWithCells="1" sizeWithCells="1">
                  <from>
                    <xdr:col>7</xdr:col>
                    <xdr:colOff>7951</xdr:colOff>
                    <xdr:row>40</xdr:row>
                    <xdr:rowOff>23854</xdr:rowOff>
                  </from>
                  <to>
                    <xdr:col>7</xdr:col>
                    <xdr:colOff>270344</xdr:colOff>
                    <xdr:row>45</xdr:row>
                    <xdr:rowOff>159026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53" r:id="rId7" name="Spinner 305">
              <controlPr locked="0" defaultSize="0" autoPict="0">
                <anchor moveWithCells="1" sizeWithCells="1">
                  <from>
                    <xdr:col>3</xdr:col>
                    <xdr:colOff>7951</xdr:colOff>
                    <xdr:row>40</xdr:row>
                    <xdr:rowOff>23854</xdr:rowOff>
                  </from>
                  <to>
                    <xdr:col>3</xdr:col>
                    <xdr:colOff>270344</xdr:colOff>
                    <xdr:row>45</xdr:row>
                    <xdr:rowOff>159026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94" r:id="rId8" name="Check Box 446">
              <controlPr defaultSize="0" autoFill="0" autoLine="0" autoPict="0">
                <anchor moveWithCells="1">
                  <from>
                    <xdr:col>27</xdr:col>
                    <xdr:colOff>55659</xdr:colOff>
                    <xdr:row>6</xdr:row>
                    <xdr:rowOff>151075</xdr:rowOff>
                  </from>
                  <to>
                    <xdr:col>27</xdr:col>
                    <xdr:colOff>477078</xdr:colOff>
                    <xdr:row>8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95" r:id="rId9" name="Check Box 447">
              <controlPr defaultSize="0" autoFill="0" autoLine="0" autoPict="0">
                <anchor moveWithCells="1">
                  <from>
                    <xdr:col>27</xdr:col>
                    <xdr:colOff>55659</xdr:colOff>
                    <xdr:row>8</xdr:row>
                    <xdr:rowOff>151075</xdr:rowOff>
                  </from>
                  <to>
                    <xdr:col>27</xdr:col>
                    <xdr:colOff>477078</xdr:colOff>
                    <xdr:row>10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96" r:id="rId10" name="Check Box 448">
              <controlPr defaultSize="0" autoFill="0" autoLine="0" autoPict="0">
                <anchor moveWithCells="1">
                  <from>
                    <xdr:col>27</xdr:col>
                    <xdr:colOff>55659</xdr:colOff>
                    <xdr:row>10</xdr:row>
                    <xdr:rowOff>151075</xdr:rowOff>
                  </from>
                  <to>
                    <xdr:col>27</xdr:col>
                    <xdr:colOff>477078</xdr:colOff>
                    <xdr:row>12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98" r:id="rId11" name="Check Box 450">
              <controlPr defaultSize="0" autoFill="0" autoLine="0" autoPict="0">
                <anchor moveWithCells="1">
                  <from>
                    <xdr:col>27</xdr:col>
                    <xdr:colOff>55659</xdr:colOff>
                    <xdr:row>12</xdr:row>
                    <xdr:rowOff>151075</xdr:rowOff>
                  </from>
                  <to>
                    <xdr:col>27</xdr:col>
                    <xdr:colOff>477078</xdr:colOff>
                    <xdr:row>14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99" r:id="rId12" name="Check Box 451">
              <controlPr defaultSize="0" autoFill="0" autoLine="0" autoPict="0">
                <anchor moveWithCells="1">
                  <from>
                    <xdr:col>27</xdr:col>
                    <xdr:colOff>55659</xdr:colOff>
                    <xdr:row>14</xdr:row>
                    <xdr:rowOff>151075</xdr:rowOff>
                  </from>
                  <to>
                    <xdr:col>27</xdr:col>
                    <xdr:colOff>477078</xdr:colOff>
                    <xdr:row>16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00" r:id="rId13" name="Check Box 452">
              <controlPr defaultSize="0" autoFill="0" autoLine="0" autoPict="0">
                <anchor moveWithCells="1">
                  <from>
                    <xdr:col>27</xdr:col>
                    <xdr:colOff>55659</xdr:colOff>
                    <xdr:row>16</xdr:row>
                    <xdr:rowOff>151075</xdr:rowOff>
                  </from>
                  <to>
                    <xdr:col>27</xdr:col>
                    <xdr:colOff>477078</xdr:colOff>
                    <xdr:row>18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01" r:id="rId14" name="Check Box 453">
              <controlPr defaultSize="0" autoFill="0" autoLine="0" autoPict="0">
                <anchor moveWithCells="1">
                  <from>
                    <xdr:col>27</xdr:col>
                    <xdr:colOff>55659</xdr:colOff>
                    <xdr:row>18</xdr:row>
                    <xdr:rowOff>151075</xdr:rowOff>
                  </from>
                  <to>
                    <xdr:col>27</xdr:col>
                    <xdr:colOff>477078</xdr:colOff>
                    <xdr:row>20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02" r:id="rId15" name="Check Box 454">
              <controlPr defaultSize="0" autoFill="0" autoLine="0" autoPict="0">
                <anchor moveWithCells="1">
                  <from>
                    <xdr:col>27</xdr:col>
                    <xdr:colOff>55659</xdr:colOff>
                    <xdr:row>20</xdr:row>
                    <xdr:rowOff>151075</xdr:rowOff>
                  </from>
                  <to>
                    <xdr:col>27</xdr:col>
                    <xdr:colOff>477078</xdr:colOff>
                    <xdr:row>22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04" r:id="rId16" name="Check Box 456">
              <controlPr defaultSize="0" autoFill="0" autoLine="0" autoPict="0">
                <anchor moveWithCells="1">
                  <from>
                    <xdr:col>27</xdr:col>
                    <xdr:colOff>55659</xdr:colOff>
                    <xdr:row>22</xdr:row>
                    <xdr:rowOff>151075</xdr:rowOff>
                  </from>
                  <to>
                    <xdr:col>27</xdr:col>
                    <xdr:colOff>477078</xdr:colOff>
                    <xdr:row>24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06" r:id="rId17" name="Check Box 458">
              <controlPr defaultSize="0" autoFill="0" autoLine="0" autoPict="0">
                <anchor moveWithCells="1">
                  <from>
                    <xdr:col>27</xdr:col>
                    <xdr:colOff>55659</xdr:colOff>
                    <xdr:row>24</xdr:row>
                    <xdr:rowOff>151075</xdr:rowOff>
                  </from>
                  <to>
                    <xdr:col>27</xdr:col>
                    <xdr:colOff>477078</xdr:colOff>
                    <xdr:row>26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07" r:id="rId18" name="Check Box 459">
              <controlPr defaultSize="0" autoFill="0" autoLine="0" autoPict="0">
                <anchor moveWithCells="1">
                  <from>
                    <xdr:col>27</xdr:col>
                    <xdr:colOff>55659</xdr:colOff>
                    <xdr:row>26</xdr:row>
                    <xdr:rowOff>151075</xdr:rowOff>
                  </from>
                  <to>
                    <xdr:col>27</xdr:col>
                    <xdr:colOff>477078</xdr:colOff>
                    <xdr:row>28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08" r:id="rId19" name="Check Box 460">
              <controlPr defaultSize="0" autoFill="0" autoLine="0" autoPict="0">
                <anchor moveWithCells="1">
                  <from>
                    <xdr:col>27</xdr:col>
                    <xdr:colOff>55659</xdr:colOff>
                    <xdr:row>28</xdr:row>
                    <xdr:rowOff>151075</xdr:rowOff>
                  </from>
                  <to>
                    <xdr:col>27</xdr:col>
                    <xdr:colOff>477078</xdr:colOff>
                    <xdr:row>30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09" r:id="rId20" name="Check Box 461">
              <controlPr defaultSize="0" autoFill="0" autoLine="0" autoPict="0">
                <anchor moveWithCells="1">
                  <from>
                    <xdr:col>27</xdr:col>
                    <xdr:colOff>55659</xdr:colOff>
                    <xdr:row>30</xdr:row>
                    <xdr:rowOff>151075</xdr:rowOff>
                  </from>
                  <to>
                    <xdr:col>27</xdr:col>
                    <xdr:colOff>477078</xdr:colOff>
                    <xdr:row>32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10" r:id="rId21" name="Check Box 462">
              <controlPr defaultSize="0" autoFill="0" autoLine="0" autoPict="0">
                <anchor moveWithCells="1">
                  <from>
                    <xdr:col>27</xdr:col>
                    <xdr:colOff>55659</xdr:colOff>
                    <xdr:row>32</xdr:row>
                    <xdr:rowOff>151075</xdr:rowOff>
                  </from>
                  <to>
                    <xdr:col>27</xdr:col>
                    <xdr:colOff>477078</xdr:colOff>
                    <xdr:row>34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12" r:id="rId22" name="Check Box 464">
              <controlPr defaultSize="0" autoFill="0" autoLine="0" autoPict="0">
                <anchor moveWithCells="1">
                  <from>
                    <xdr:col>28</xdr:col>
                    <xdr:colOff>55659</xdr:colOff>
                    <xdr:row>6</xdr:row>
                    <xdr:rowOff>151075</xdr:rowOff>
                  </from>
                  <to>
                    <xdr:col>28</xdr:col>
                    <xdr:colOff>477078</xdr:colOff>
                    <xdr:row>8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13" r:id="rId23" name="Check Box 465">
              <controlPr defaultSize="0" autoFill="0" autoLine="0" autoPict="0">
                <anchor moveWithCells="1">
                  <from>
                    <xdr:col>28</xdr:col>
                    <xdr:colOff>55659</xdr:colOff>
                    <xdr:row>8</xdr:row>
                    <xdr:rowOff>151075</xdr:rowOff>
                  </from>
                  <to>
                    <xdr:col>28</xdr:col>
                    <xdr:colOff>477078</xdr:colOff>
                    <xdr:row>10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14" r:id="rId24" name="Check Box 466">
              <controlPr defaultSize="0" autoFill="0" autoLine="0" autoPict="0">
                <anchor moveWithCells="1">
                  <from>
                    <xdr:col>28</xdr:col>
                    <xdr:colOff>55659</xdr:colOff>
                    <xdr:row>10</xdr:row>
                    <xdr:rowOff>151075</xdr:rowOff>
                  </from>
                  <to>
                    <xdr:col>28</xdr:col>
                    <xdr:colOff>477078</xdr:colOff>
                    <xdr:row>12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17" r:id="rId25" name="Check Box 469">
              <controlPr defaultSize="0" autoFill="0" autoLine="0" autoPict="0">
                <anchor moveWithCells="1">
                  <from>
                    <xdr:col>28</xdr:col>
                    <xdr:colOff>55659</xdr:colOff>
                    <xdr:row>16</xdr:row>
                    <xdr:rowOff>151075</xdr:rowOff>
                  </from>
                  <to>
                    <xdr:col>28</xdr:col>
                    <xdr:colOff>477078</xdr:colOff>
                    <xdr:row>18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18" r:id="rId26" name="Check Box 470">
              <controlPr defaultSize="0" autoFill="0" autoLine="0" autoPict="0">
                <anchor moveWithCells="1">
                  <from>
                    <xdr:col>28</xdr:col>
                    <xdr:colOff>55659</xdr:colOff>
                    <xdr:row>18</xdr:row>
                    <xdr:rowOff>151075</xdr:rowOff>
                  </from>
                  <to>
                    <xdr:col>28</xdr:col>
                    <xdr:colOff>477078</xdr:colOff>
                    <xdr:row>20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19" r:id="rId27" name="Check Box 471">
              <controlPr defaultSize="0" autoFill="0" autoLine="0" autoPict="0">
                <anchor moveWithCells="1">
                  <from>
                    <xdr:col>28</xdr:col>
                    <xdr:colOff>55659</xdr:colOff>
                    <xdr:row>20</xdr:row>
                    <xdr:rowOff>151075</xdr:rowOff>
                  </from>
                  <to>
                    <xdr:col>28</xdr:col>
                    <xdr:colOff>477078</xdr:colOff>
                    <xdr:row>22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20" r:id="rId28" name="Check Box 472">
              <controlPr defaultSize="0" autoFill="0" autoLine="0" autoPict="0">
                <anchor moveWithCells="1">
                  <from>
                    <xdr:col>28</xdr:col>
                    <xdr:colOff>55659</xdr:colOff>
                    <xdr:row>22</xdr:row>
                    <xdr:rowOff>151075</xdr:rowOff>
                  </from>
                  <to>
                    <xdr:col>28</xdr:col>
                    <xdr:colOff>477078</xdr:colOff>
                    <xdr:row>24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21" r:id="rId29" name="Check Box 473">
              <controlPr defaultSize="0" autoFill="0" autoLine="0" autoPict="0">
                <anchor moveWithCells="1">
                  <from>
                    <xdr:col>28</xdr:col>
                    <xdr:colOff>55659</xdr:colOff>
                    <xdr:row>24</xdr:row>
                    <xdr:rowOff>151075</xdr:rowOff>
                  </from>
                  <to>
                    <xdr:col>28</xdr:col>
                    <xdr:colOff>477078</xdr:colOff>
                    <xdr:row>26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22" r:id="rId30" name="Check Box 474">
              <controlPr defaultSize="0" autoFill="0" autoLine="0" autoPict="0">
                <anchor moveWithCells="1">
                  <from>
                    <xdr:col>28</xdr:col>
                    <xdr:colOff>55659</xdr:colOff>
                    <xdr:row>26</xdr:row>
                    <xdr:rowOff>151075</xdr:rowOff>
                  </from>
                  <to>
                    <xdr:col>28</xdr:col>
                    <xdr:colOff>477078</xdr:colOff>
                    <xdr:row>28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23" r:id="rId31" name="Check Box 475">
              <controlPr defaultSize="0" autoFill="0" autoLine="0" autoPict="0">
                <anchor moveWithCells="1">
                  <from>
                    <xdr:col>28</xdr:col>
                    <xdr:colOff>55659</xdr:colOff>
                    <xdr:row>28</xdr:row>
                    <xdr:rowOff>151075</xdr:rowOff>
                  </from>
                  <to>
                    <xdr:col>28</xdr:col>
                    <xdr:colOff>477078</xdr:colOff>
                    <xdr:row>30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24" r:id="rId32" name="Check Box 476">
              <controlPr defaultSize="0" autoFill="0" autoLine="0" autoPict="0">
                <anchor moveWithCells="1">
                  <from>
                    <xdr:col>28</xdr:col>
                    <xdr:colOff>55659</xdr:colOff>
                    <xdr:row>30</xdr:row>
                    <xdr:rowOff>151075</xdr:rowOff>
                  </from>
                  <to>
                    <xdr:col>28</xdr:col>
                    <xdr:colOff>477078</xdr:colOff>
                    <xdr:row>32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25" r:id="rId33" name="Check Box 477">
              <controlPr defaultSize="0" autoFill="0" autoLine="0" autoPict="0">
                <anchor moveWithCells="1">
                  <from>
                    <xdr:col>28</xdr:col>
                    <xdr:colOff>55659</xdr:colOff>
                    <xdr:row>32</xdr:row>
                    <xdr:rowOff>151075</xdr:rowOff>
                  </from>
                  <to>
                    <xdr:col>28</xdr:col>
                    <xdr:colOff>477078</xdr:colOff>
                    <xdr:row>34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45" r:id="rId34" name="Check Box 497">
              <controlPr defaultSize="0" autoFill="0" autoLine="0" autoPict="0">
                <anchor moveWithCells="1">
                  <from>
                    <xdr:col>28</xdr:col>
                    <xdr:colOff>55659</xdr:colOff>
                    <xdr:row>12</xdr:row>
                    <xdr:rowOff>151075</xdr:rowOff>
                  </from>
                  <to>
                    <xdr:col>28</xdr:col>
                    <xdr:colOff>477078</xdr:colOff>
                    <xdr:row>14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46" r:id="rId35" name="Check Box 498">
              <controlPr defaultSize="0" autoFill="0" autoLine="0" autoPict="0">
                <anchor moveWithCells="1">
                  <from>
                    <xdr:col>28</xdr:col>
                    <xdr:colOff>55659</xdr:colOff>
                    <xdr:row>14</xdr:row>
                    <xdr:rowOff>151075</xdr:rowOff>
                  </from>
                  <to>
                    <xdr:col>28</xdr:col>
                    <xdr:colOff>477078</xdr:colOff>
                    <xdr:row>16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57" r:id="rId36" name="Check Box 509">
              <controlPr defaultSize="0" autoFill="0" autoLine="0" autoPict="0">
                <anchor moveWithCells="1">
                  <from>
                    <xdr:col>29</xdr:col>
                    <xdr:colOff>55659</xdr:colOff>
                    <xdr:row>6</xdr:row>
                    <xdr:rowOff>151075</xdr:rowOff>
                  </from>
                  <to>
                    <xdr:col>29</xdr:col>
                    <xdr:colOff>477078</xdr:colOff>
                    <xdr:row>8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58" r:id="rId37" name="Check Box 510">
              <controlPr defaultSize="0" autoFill="0" autoLine="0" autoPict="0">
                <anchor moveWithCells="1">
                  <from>
                    <xdr:col>29</xdr:col>
                    <xdr:colOff>55659</xdr:colOff>
                    <xdr:row>8</xdr:row>
                    <xdr:rowOff>151075</xdr:rowOff>
                  </from>
                  <to>
                    <xdr:col>29</xdr:col>
                    <xdr:colOff>477078</xdr:colOff>
                    <xdr:row>10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59" r:id="rId38" name="Check Box 511">
              <controlPr defaultSize="0" autoFill="0" autoLine="0" autoPict="0">
                <anchor moveWithCells="1">
                  <from>
                    <xdr:col>29</xdr:col>
                    <xdr:colOff>55659</xdr:colOff>
                    <xdr:row>10</xdr:row>
                    <xdr:rowOff>151075</xdr:rowOff>
                  </from>
                  <to>
                    <xdr:col>29</xdr:col>
                    <xdr:colOff>477078</xdr:colOff>
                    <xdr:row>12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60" r:id="rId39" name="Check Box 512">
              <controlPr defaultSize="0" autoFill="0" autoLine="0" autoPict="0">
                <anchor moveWithCells="1">
                  <from>
                    <xdr:col>29</xdr:col>
                    <xdr:colOff>55659</xdr:colOff>
                    <xdr:row>12</xdr:row>
                    <xdr:rowOff>151075</xdr:rowOff>
                  </from>
                  <to>
                    <xdr:col>29</xdr:col>
                    <xdr:colOff>477078</xdr:colOff>
                    <xdr:row>14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62" r:id="rId40" name="Check Box 514">
              <controlPr defaultSize="0" autoFill="0" autoLine="0" autoPict="0">
                <anchor moveWithCells="1">
                  <from>
                    <xdr:col>29</xdr:col>
                    <xdr:colOff>55659</xdr:colOff>
                    <xdr:row>16</xdr:row>
                    <xdr:rowOff>151075</xdr:rowOff>
                  </from>
                  <to>
                    <xdr:col>29</xdr:col>
                    <xdr:colOff>477078</xdr:colOff>
                    <xdr:row>18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63" r:id="rId41" name="Check Box 515">
              <controlPr defaultSize="0" autoFill="0" autoLine="0" autoPict="0">
                <anchor moveWithCells="1">
                  <from>
                    <xdr:col>29</xdr:col>
                    <xdr:colOff>55659</xdr:colOff>
                    <xdr:row>18</xdr:row>
                    <xdr:rowOff>151075</xdr:rowOff>
                  </from>
                  <to>
                    <xdr:col>29</xdr:col>
                    <xdr:colOff>477078</xdr:colOff>
                    <xdr:row>20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64" r:id="rId42" name="Check Box 516">
              <controlPr defaultSize="0" autoFill="0" autoLine="0" autoPict="0">
                <anchor moveWithCells="1">
                  <from>
                    <xdr:col>29</xdr:col>
                    <xdr:colOff>55659</xdr:colOff>
                    <xdr:row>20</xdr:row>
                    <xdr:rowOff>151075</xdr:rowOff>
                  </from>
                  <to>
                    <xdr:col>29</xdr:col>
                    <xdr:colOff>477078</xdr:colOff>
                    <xdr:row>22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65" r:id="rId43" name="Check Box 517">
              <controlPr defaultSize="0" autoFill="0" autoLine="0" autoPict="0">
                <anchor moveWithCells="1">
                  <from>
                    <xdr:col>29</xdr:col>
                    <xdr:colOff>55659</xdr:colOff>
                    <xdr:row>22</xdr:row>
                    <xdr:rowOff>151075</xdr:rowOff>
                  </from>
                  <to>
                    <xdr:col>29</xdr:col>
                    <xdr:colOff>477078</xdr:colOff>
                    <xdr:row>24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66" r:id="rId44" name="Check Box 518">
              <controlPr defaultSize="0" autoFill="0" autoLine="0" autoPict="0">
                <anchor moveWithCells="1">
                  <from>
                    <xdr:col>29</xdr:col>
                    <xdr:colOff>55659</xdr:colOff>
                    <xdr:row>24</xdr:row>
                    <xdr:rowOff>151075</xdr:rowOff>
                  </from>
                  <to>
                    <xdr:col>29</xdr:col>
                    <xdr:colOff>477078</xdr:colOff>
                    <xdr:row>26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67" r:id="rId45" name="Check Box 519">
              <controlPr defaultSize="0" autoFill="0" autoLine="0" autoPict="0">
                <anchor moveWithCells="1">
                  <from>
                    <xdr:col>29</xdr:col>
                    <xdr:colOff>55659</xdr:colOff>
                    <xdr:row>26</xdr:row>
                    <xdr:rowOff>151075</xdr:rowOff>
                  </from>
                  <to>
                    <xdr:col>29</xdr:col>
                    <xdr:colOff>477078</xdr:colOff>
                    <xdr:row>28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68" r:id="rId46" name="Check Box 520">
              <controlPr defaultSize="0" autoFill="0" autoLine="0" autoPict="0">
                <anchor moveWithCells="1">
                  <from>
                    <xdr:col>29</xdr:col>
                    <xdr:colOff>55659</xdr:colOff>
                    <xdr:row>28</xdr:row>
                    <xdr:rowOff>151075</xdr:rowOff>
                  </from>
                  <to>
                    <xdr:col>29</xdr:col>
                    <xdr:colOff>477078</xdr:colOff>
                    <xdr:row>30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69" r:id="rId47" name="Check Box 521">
              <controlPr defaultSize="0" autoFill="0" autoLine="0" autoPict="0">
                <anchor moveWithCells="1">
                  <from>
                    <xdr:col>29</xdr:col>
                    <xdr:colOff>55659</xdr:colOff>
                    <xdr:row>30</xdr:row>
                    <xdr:rowOff>151075</xdr:rowOff>
                  </from>
                  <to>
                    <xdr:col>29</xdr:col>
                    <xdr:colOff>477078</xdr:colOff>
                    <xdr:row>32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70" r:id="rId48" name="Check Box 522">
              <controlPr defaultSize="0" autoFill="0" autoLine="0" autoPict="0">
                <anchor moveWithCells="1">
                  <from>
                    <xdr:col>29</xdr:col>
                    <xdr:colOff>55659</xdr:colOff>
                    <xdr:row>32</xdr:row>
                    <xdr:rowOff>151075</xdr:rowOff>
                  </from>
                  <to>
                    <xdr:col>29</xdr:col>
                    <xdr:colOff>477078</xdr:colOff>
                    <xdr:row>34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76" r:id="rId49" name="Check Box 528">
              <controlPr defaultSize="0" autoFill="0" autoLine="0" autoPict="0" altText="3">
                <anchor moveWithCells="1">
                  <from>
                    <xdr:col>29</xdr:col>
                    <xdr:colOff>55659</xdr:colOff>
                    <xdr:row>14</xdr:row>
                    <xdr:rowOff>151075</xdr:rowOff>
                  </from>
                  <to>
                    <xdr:col>29</xdr:col>
                    <xdr:colOff>477078</xdr:colOff>
                    <xdr:row>16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92" r:id="rId50" name="Check Box 544">
              <controlPr defaultSize="0" autoFill="0" autoLine="0" autoPict="0">
                <anchor moveWithCells="1">
                  <from>
                    <xdr:col>30</xdr:col>
                    <xdr:colOff>55659</xdr:colOff>
                    <xdr:row>16</xdr:row>
                    <xdr:rowOff>151075</xdr:rowOff>
                  </from>
                  <to>
                    <xdr:col>30</xdr:col>
                    <xdr:colOff>477078</xdr:colOff>
                    <xdr:row>18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94" r:id="rId51" name="Check Box 546">
              <controlPr defaultSize="0" autoFill="0" autoLine="0" autoPict="0">
                <anchor moveWithCells="1">
                  <from>
                    <xdr:col>30</xdr:col>
                    <xdr:colOff>55659</xdr:colOff>
                    <xdr:row>20</xdr:row>
                    <xdr:rowOff>151075</xdr:rowOff>
                  </from>
                  <to>
                    <xdr:col>30</xdr:col>
                    <xdr:colOff>477078</xdr:colOff>
                    <xdr:row>22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95" r:id="rId52" name="Check Box 547">
              <controlPr defaultSize="0" autoFill="0" autoLine="0" autoPict="0">
                <anchor moveWithCells="1">
                  <from>
                    <xdr:col>30</xdr:col>
                    <xdr:colOff>55659</xdr:colOff>
                    <xdr:row>22</xdr:row>
                    <xdr:rowOff>151075</xdr:rowOff>
                  </from>
                  <to>
                    <xdr:col>30</xdr:col>
                    <xdr:colOff>477078</xdr:colOff>
                    <xdr:row>24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97" r:id="rId53" name="Check Box 549">
              <controlPr defaultSize="0" autoFill="0" autoLine="0" autoPict="0">
                <anchor moveWithCells="1">
                  <from>
                    <xdr:col>30</xdr:col>
                    <xdr:colOff>55659</xdr:colOff>
                    <xdr:row>26</xdr:row>
                    <xdr:rowOff>151075</xdr:rowOff>
                  </from>
                  <to>
                    <xdr:col>30</xdr:col>
                    <xdr:colOff>477078</xdr:colOff>
                    <xdr:row>28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00" r:id="rId54" name="Check Box 552">
              <controlPr defaultSize="0" autoFill="0" autoLine="0" autoPict="0">
                <anchor moveWithCells="1">
                  <from>
                    <xdr:col>30</xdr:col>
                    <xdr:colOff>55659</xdr:colOff>
                    <xdr:row>32</xdr:row>
                    <xdr:rowOff>151075</xdr:rowOff>
                  </from>
                  <to>
                    <xdr:col>30</xdr:col>
                    <xdr:colOff>477078</xdr:colOff>
                    <xdr:row>34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02" r:id="rId55" name="Check Box 554">
              <controlPr defaultSize="0" autoFill="0" autoLine="0" autoPict="0">
                <anchor moveWithCells="1">
                  <from>
                    <xdr:col>30</xdr:col>
                    <xdr:colOff>55659</xdr:colOff>
                    <xdr:row>6</xdr:row>
                    <xdr:rowOff>151075</xdr:rowOff>
                  </from>
                  <to>
                    <xdr:col>30</xdr:col>
                    <xdr:colOff>477078</xdr:colOff>
                    <xdr:row>8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03" r:id="rId56" name="Check Box 555">
              <controlPr defaultSize="0" autoFill="0" autoLine="0" autoPict="0">
                <anchor moveWithCells="1">
                  <from>
                    <xdr:col>30</xdr:col>
                    <xdr:colOff>55659</xdr:colOff>
                    <xdr:row>8</xdr:row>
                    <xdr:rowOff>151075</xdr:rowOff>
                  </from>
                  <to>
                    <xdr:col>30</xdr:col>
                    <xdr:colOff>477078</xdr:colOff>
                    <xdr:row>10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04" r:id="rId57" name="Check Box 556">
              <controlPr defaultSize="0" autoFill="0" autoLine="0" autoPict="0">
                <anchor moveWithCells="1">
                  <from>
                    <xdr:col>30</xdr:col>
                    <xdr:colOff>55659</xdr:colOff>
                    <xdr:row>10</xdr:row>
                    <xdr:rowOff>151075</xdr:rowOff>
                  </from>
                  <to>
                    <xdr:col>30</xdr:col>
                    <xdr:colOff>477078</xdr:colOff>
                    <xdr:row>12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05" r:id="rId58" name="Check Box 557">
              <controlPr defaultSize="0" autoFill="0" autoLine="0" autoPict="0">
                <anchor moveWithCells="1">
                  <from>
                    <xdr:col>30</xdr:col>
                    <xdr:colOff>55659</xdr:colOff>
                    <xdr:row>12</xdr:row>
                    <xdr:rowOff>151075</xdr:rowOff>
                  </from>
                  <to>
                    <xdr:col>30</xdr:col>
                    <xdr:colOff>477078</xdr:colOff>
                    <xdr:row>14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08" r:id="rId59" name="Check Box 560">
              <controlPr defaultSize="0" autoFill="0" autoLine="0" autoPict="0">
                <anchor moveWithCells="1">
                  <from>
                    <xdr:col>30</xdr:col>
                    <xdr:colOff>55659</xdr:colOff>
                    <xdr:row>18</xdr:row>
                    <xdr:rowOff>151075</xdr:rowOff>
                  </from>
                  <to>
                    <xdr:col>30</xdr:col>
                    <xdr:colOff>477078</xdr:colOff>
                    <xdr:row>20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11" r:id="rId60" name="Check Box 563">
              <controlPr defaultSize="0" autoFill="0" autoLine="0" autoPict="0">
                <anchor moveWithCells="1">
                  <from>
                    <xdr:col>30</xdr:col>
                    <xdr:colOff>55659</xdr:colOff>
                    <xdr:row>24</xdr:row>
                    <xdr:rowOff>151075</xdr:rowOff>
                  </from>
                  <to>
                    <xdr:col>30</xdr:col>
                    <xdr:colOff>477078</xdr:colOff>
                    <xdr:row>26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13" r:id="rId61" name="Check Box 565">
              <controlPr defaultSize="0" autoFill="0" autoLine="0" autoPict="0">
                <anchor moveWithCells="1">
                  <from>
                    <xdr:col>30</xdr:col>
                    <xdr:colOff>55659</xdr:colOff>
                    <xdr:row>28</xdr:row>
                    <xdr:rowOff>151075</xdr:rowOff>
                  </from>
                  <to>
                    <xdr:col>30</xdr:col>
                    <xdr:colOff>477078</xdr:colOff>
                    <xdr:row>30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14" r:id="rId62" name="Check Box 566">
              <controlPr defaultSize="0" autoFill="0" autoLine="0" autoPict="0">
                <anchor moveWithCells="1">
                  <from>
                    <xdr:col>30</xdr:col>
                    <xdr:colOff>55659</xdr:colOff>
                    <xdr:row>30</xdr:row>
                    <xdr:rowOff>151075</xdr:rowOff>
                  </from>
                  <to>
                    <xdr:col>30</xdr:col>
                    <xdr:colOff>477078</xdr:colOff>
                    <xdr:row>32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21" r:id="rId63" name="Check Box 573">
              <controlPr defaultSize="0" autoFill="0" autoLine="0" autoPict="0">
                <anchor moveWithCells="1">
                  <from>
                    <xdr:col>30</xdr:col>
                    <xdr:colOff>55659</xdr:colOff>
                    <xdr:row>14</xdr:row>
                    <xdr:rowOff>151075</xdr:rowOff>
                  </from>
                  <to>
                    <xdr:col>30</xdr:col>
                    <xdr:colOff>477078</xdr:colOff>
                    <xdr:row>16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32" r:id="rId64" name="Check Box 584">
              <controlPr defaultSize="0" autoFill="0" autoLine="0" autoPict="0">
                <anchor moveWithCells="1">
                  <from>
                    <xdr:col>31</xdr:col>
                    <xdr:colOff>55659</xdr:colOff>
                    <xdr:row>6</xdr:row>
                    <xdr:rowOff>151075</xdr:rowOff>
                  </from>
                  <to>
                    <xdr:col>31</xdr:col>
                    <xdr:colOff>477078</xdr:colOff>
                    <xdr:row>8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33" r:id="rId65" name="Check Box 585">
              <controlPr defaultSize="0" autoFill="0" autoLine="0" autoPict="0">
                <anchor moveWithCells="1">
                  <from>
                    <xdr:col>31</xdr:col>
                    <xdr:colOff>55659</xdr:colOff>
                    <xdr:row>8</xdr:row>
                    <xdr:rowOff>151075</xdr:rowOff>
                  </from>
                  <to>
                    <xdr:col>31</xdr:col>
                    <xdr:colOff>477078</xdr:colOff>
                    <xdr:row>10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34" r:id="rId66" name="Check Box 586">
              <controlPr defaultSize="0" autoFill="0" autoLine="0" autoPict="0">
                <anchor moveWithCells="1">
                  <from>
                    <xdr:col>31</xdr:col>
                    <xdr:colOff>55659</xdr:colOff>
                    <xdr:row>10</xdr:row>
                    <xdr:rowOff>151075</xdr:rowOff>
                  </from>
                  <to>
                    <xdr:col>31</xdr:col>
                    <xdr:colOff>477078</xdr:colOff>
                    <xdr:row>12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35" r:id="rId67" name="Check Box 587">
              <controlPr defaultSize="0" autoFill="0" autoLine="0" autoPict="0">
                <anchor moveWithCells="1">
                  <from>
                    <xdr:col>31</xdr:col>
                    <xdr:colOff>55659</xdr:colOff>
                    <xdr:row>12</xdr:row>
                    <xdr:rowOff>151075</xdr:rowOff>
                  </from>
                  <to>
                    <xdr:col>31</xdr:col>
                    <xdr:colOff>477078</xdr:colOff>
                    <xdr:row>14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37" r:id="rId68" name="Check Box 589">
              <controlPr defaultSize="0" autoFill="0" autoLine="0" autoPict="0">
                <anchor moveWithCells="1">
                  <from>
                    <xdr:col>31</xdr:col>
                    <xdr:colOff>55659</xdr:colOff>
                    <xdr:row>16</xdr:row>
                    <xdr:rowOff>151075</xdr:rowOff>
                  </from>
                  <to>
                    <xdr:col>31</xdr:col>
                    <xdr:colOff>477078</xdr:colOff>
                    <xdr:row>18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38" r:id="rId69" name="Check Box 590">
              <controlPr defaultSize="0" autoFill="0" autoLine="0" autoPict="0">
                <anchor moveWithCells="1">
                  <from>
                    <xdr:col>31</xdr:col>
                    <xdr:colOff>55659</xdr:colOff>
                    <xdr:row>18</xdr:row>
                    <xdr:rowOff>151075</xdr:rowOff>
                  </from>
                  <to>
                    <xdr:col>31</xdr:col>
                    <xdr:colOff>477078</xdr:colOff>
                    <xdr:row>20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39" r:id="rId70" name="Check Box 591">
              <controlPr defaultSize="0" autoFill="0" autoLine="0" autoPict="0">
                <anchor moveWithCells="1">
                  <from>
                    <xdr:col>31</xdr:col>
                    <xdr:colOff>55659</xdr:colOff>
                    <xdr:row>20</xdr:row>
                    <xdr:rowOff>151075</xdr:rowOff>
                  </from>
                  <to>
                    <xdr:col>31</xdr:col>
                    <xdr:colOff>477078</xdr:colOff>
                    <xdr:row>22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40" r:id="rId71" name="Check Box 592">
              <controlPr defaultSize="0" autoFill="0" autoLine="0" autoPict="0">
                <anchor moveWithCells="1">
                  <from>
                    <xdr:col>31</xdr:col>
                    <xdr:colOff>55659</xdr:colOff>
                    <xdr:row>22</xdr:row>
                    <xdr:rowOff>151075</xdr:rowOff>
                  </from>
                  <to>
                    <xdr:col>31</xdr:col>
                    <xdr:colOff>477078</xdr:colOff>
                    <xdr:row>24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41" r:id="rId72" name="Check Box 593">
              <controlPr defaultSize="0" autoFill="0" autoLine="0" autoPict="0">
                <anchor moveWithCells="1">
                  <from>
                    <xdr:col>31</xdr:col>
                    <xdr:colOff>55659</xdr:colOff>
                    <xdr:row>24</xdr:row>
                    <xdr:rowOff>151075</xdr:rowOff>
                  </from>
                  <to>
                    <xdr:col>31</xdr:col>
                    <xdr:colOff>477078</xdr:colOff>
                    <xdr:row>26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42" r:id="rId73" name="Check Box 594">
              <controlPr defaultSize="0" autoFill="0" autoLine="0" autoPict="0">
                <anchor moveWithCells="1">
                  <from>
                    <xdr:col>31</xdr:col>
                    <xdr:colOff>55659</xdr:colOff>
                    <xdr:row>26</xdr:row>
                    <xdr:rowOff>151075</xdr:rowOff>
                  </from>
                  <to>
                    <xdr:col>31</xdr:col>
                    <xdr:colOff>477078</xdr:colOff>
                    <xdr:row>28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43" r:id="rId74" name="Check Box 595">
              <controlPr defaultSize="0" autoFill="0" autoLine="0" autoPict="0">
                <anchor moveWithCells="1">
                  <from>
                    <xdr:col>31</xdr:col>
                    <xdr:colOff>55659</xdr:colOff>
                    <xdr:row>28</xdr:row>
                    <xdr:rowOff>151075</xdr:rowOff>
                  </from>
                  <to>
                    <xdr:col>31</xdr:col>
                    <xdr:colOff>477078</xdr:colOff>
                    <xdr:row>30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44" r:id="rId75" name="Check Box 596">
              <controlPr defaultSize="0" autoFill="0" autoLine="0" autoPict="0">
                <anchor moveWithCells="1">
                  <from>
                    <xdr:col>31</xdr:col>
                    <xdr:colOff>55659</xdr:colOff>
                    <xdr:row>30</xdr:row>
                    <xdr:rowOff>151075</xdr:rowOff>
                  </from>
                  <to>
                    <xdr:col>31</xdr:col>
                    <xdr:colOff>477078</xdr:colOff>
                    <xdr:row>32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45" r:id="rId76" name="Check Box 597">
              <controlPr defaultSize="0" autoFill="0" autoLine="0" autoPict="0">
                <anchor moveWithCells="1">
                  <from>
                    <xdr:col>31</xdr:col>
                    <xdr:colOff>55659</xdr:colOff>
                    <xdr:row>32</xdr:row>
                    <xdr:rowOff>151075</xdr:rowOff>
                  </from>
                  <to>
                    <xdr:col>31</xdr:col>
                    <xdr:colOff>477078</xdr:colOff>
                    <xdr:row>34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51" r:id="rId77" name="Check Box 603">
              <controlPr defaultSize="0" autoFill="0" autoLine="0" autoPict="0">
                <anchor moveWithCells="1">
                  <from>
                    <xdr:col>31</xdr:col>
                    <xdr:colOff>55659</xdr:colOff>
                    <xdr:row>14</xdr:row>
                    <xdr:rowOff>151075</xdr:rowOff>
                  </from>
                  <to>
                    <xdr:col>31</xdr:col>
                    <xdr:colOff>477078</xdr:colOff>
                    <xdr:row>16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61" r:id="rId78" name="Check Box 613">
              <controlPr defaultSize="0" autoFill="0" autoLine="0" autoPict="0">
                <anchor moveWithCells="1">
                  <from>
                    <xdr:col>27</xdr:col>
                    <xdr:colOff>55659</xdr:colOff>
                    <xdr:row>4</xdr:row>
                    <xdr:rowOff>127221</xdr:rowOff>
                  </from>
                  <to>
                    <xdr:col>27</xdr:col>
                    <xdr:colOff>477078</xdr:colOff>
                    <xdr:row>6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62" r:id="rId79" name="Check Box 614">
              <controlPr defaultSize="0" autoFill="0" autoLine="0" autoPict="0">
                <anchor moveWithCells="1">
                  <from>
                    <xdr:col>28</xdr:col>
                    <xdr:colOff>55659</xdr:colOff>
                    <xdr:row>4</xdr:row>
                    <xdr:rowOff>127221</xdr:rowOff>
                  </from>
                  <to>
                    <xdr:col>28</xdr:col>
                    <xdr:colOff>477078</xdr:colOff>
                    <xdr:row>6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64" r:id="rId80" name="Check Box 616">
              <controlPr defaultSize="0" autoFill="0" autoLine="0" autoPict="0">
                <anchor moveWithCells="1">
                  <from>
                    <xdr:col>29</xdr:col>
                    <xdr:colOff>55659</xdr:colOff>
                    <xdr:row>4</xdr:row>
                    <xdr:rowOff>127221</xdr:rowOff>
                  </from>
                  <to>
                    <xdr:col>29</xdr:col>
                    <xdr:colOff>477078</xdr:colOff>
                    <xdr:row>6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66" r:id="rId81" name="Check Box 618">
              <controlPr defaultSize="0" autoFill="0" autoLine="0" autoPict="0">
                <anchor moveWithCells="1">
                  <from>
                    <xdr:col>30</xdr:col>
                    <xdr:colOff>55659</xdr:colOff>
                    <xdr:row>4</xdr:row>
                    <xdr:rowOff>127221</xdr:rowOff>
                  </from>
                  <to>
                    <xdr:col>30</xdr:col>
                    <xdr:colOff>477078</xdr:colOff>
                    <xdr:row>6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69" r:id="rId82" name="Check Box 621">
              <controlPr defaultSize="0" autoFill="0" autoLine="0" autoPict="0">
                <anchor moveWithCells="1">
                  <from>
                    <xdr:col>31</xdr:col>
                    <xdr:colOff>55659</xdr:colOff>
                    <xdr:row>4</xdr:row>
                    <xdr:rowOff>127221</xdr:rowOff>
                  </from>
                  <to>
                    <xdr:col>31</xdr:col>
                    <xdr:colOff>477078</xdr:colOff>
                    <xdr:row>6</xdr:row>
                    <xdr:rowOff>31805</xdr:rowOff>
                  </to>
                </anchor>
              </controlPr>
            </control>
          </mc:Choice>
        </mc:AlternateContent>
      </controls>
    </mc:Choice>
  </mc:AlternateContent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cellIs" priority="105" operator="greaterThan" id="{0212411A-8BB2-45EB-898E-4343152CB290}">
            <xm:f>Carac!$O$16</xm:f>
            <x14:dxf>
              <font>
                <color rgb="FF9C0006"/>
              </font>
              <fill>
                <patternFill>
                  <bgColor rgb="FFFFC7CE"/>
                </patternFill>
              </fill>
            </x14:dxf>
          </x14:cfRule>
          <xm:sqref>AV14:AV15</xm:sqref>
        </x14:conditionalFormatting>
        <x14:conditionalFormatting xmlns:xm="http://schemas.microsoft.com/office/excel/2006/main">
          <x14:cfRule type="cellIs" priority="106" operator="greaterThan" id="{27CE04AF-D250-40A6-9CF5-FEE6F9B736C9}">
            <xm:f>Carac!$O$18</xm:f>
            <x14:dxf>
              <font>
                <color rgb="FF9C0006"/>
              </font>
              <fill>
                <patternFill>
                  <bgColor rgb="FFFFC7CE"/>
                </patternFill>
              </fill>
            </x14:dxf>
          </x14:cfRule>
          <xm:sqref>AW30</xm:sqref>
        </x14:conditionalFormatting>
        <x14:conditionalFormatting xmlns:xm="http://schemas.microsoft.com/office/excel/2006/main">
          <x14:cfRule type="cellIs" priority="107" operator="greaterThan" id="{6EF2D07D-9A56-48C7-B1BA-5B899ADF2C51}">
            <xm:f>Carac!$O$14</xm:f>
            <x14:dxf>
              <font>
                <color rgb="FF9C0006"/>
              </font>
              <fill>
                <patternFill>
                  <bgColor rgb="FFFFC7CE"/>
                </patternFill>
              </fill>
            </x14:dxf>
          </x14:cfRule>
          <xm:sqref>AZ4</xm:sqref>
        </x14:conditionalFormatting>
        <x14:conditionalFormatting xmlns:xm="http://schemas.microsoft.com/office/excel/2006/main">
          <x14:cfRule type="cellIs" priority="109" operator="greaterThan" id="{4CED2F99-4339-4ADE-A0FD-1B5473967CA7}">
            <xm:f>Carac!$L$14</xm:f>
            <x14:dxf>
              <font>
                <color rgb="FF9C0006"/>
              </font>
              <fill>
                <patternFill>
                  <bgColor rgb="FFFFC7CE"/>
                </patternFill>
              </fill>
            </x14:dxf>
          </x14:cfRule>
          <xm:sqref>AZ5</xm:sqref>
        </x14:conditionalFormatting>
        <x14:conditionalFormatting xmlns:xm="http://schemas.microsoft.com/office/excel/2006/main">
          <x14:cfRule type="cellIs" priority="110" operator="greaterThan" id="{139568A5-8622-4D81-B48B-635DE124AF21}">
            <xm:f>Carac!$O$15</xm:f>
            <x14:dxf>
              <font>
                <color rgb="FF9C0006"/>
              </font>
              <fill>
                <patternFill>
                  <bgColor rgb="FFFFC7CE"/>
                </patternFill>
              </fill>
            </x14:dxf>
          </x14:cfRule>
          <xm:sqref>BB21</xm:sqref>
        </x14:conditionalFormatting>
        <x14:conditionalFormatting xmlns:xm="http://schemas.microsoft.com/office/excel/2006/main">
          <x14:cfRule type="cellIs" priority="111" operator="greaterThan" id="{6DA828CF-5A97-46E0-94DF-066C9FE1E011}">
            <xm:f>Carac!$O$17</xm:f>
            <x14:dxf>
              <font>
                <color rgb="FF9C0006"/>
              </font>
              <fill>
                <patternFill>
                  <bgColor rgb="FFFFC7CE"/>
                </patternFill>
              </fill>
            </x14:dxf>
          </x14:cfRule>
          <xm:sqref>BD14 BC30</xm:sqref>
        </x14:conditionalFormatting>
      </x14:conditionalFormattings>
    </ext>
    <ext xmlns:x14="http://schemas.microsoft.com/office/spreadsheetml/2009/9/main" uri="{CCE6A557-97BC-4b89-ADB6-D9C93CAAB3DF}">
      <x14:dataValidations xmlns:xm="http://schemas.microsoft.com/office/excel/2006/main" count="4">
        <x14:dataValidation type="list" allowBlank="1" showInputMessage="1" showErrorMessage="1" xr:uid="{32500C8A-ADCB-4175-810D-757662E01780}">
          <x14:formula1>
            <xm:f>Armes!$A$2:$A$169</xm:f>
          </x14:formula1>
          <xm:sqref>C113:C132</xm:sqref>
        </x14:dataValidation>
        <x14:dataValidation type="list" allowBlank="1" showInputMessage="1" showErrorMessage="1" xr:uid="{3D7FD32D-1F22-42A5-9699-1060BBDEE161}">
          <x14:formula1>
            <xm:f>Améliorations!$A:$A</xm:f>
          </x14:formula1>
          <xm:sqref>AA88 C88 I88 O88 U88 AA99 C99 I99 O99 U99</xm:sqref>
        </x14:dataValidation>
        <x14:dataValidation type="list" allowBlank="1" showInputMessage="1" showErrorMessage="1" xr:uid="{88B11566-836C-4674-8BB4-F4226E81BB8B}">
          <x14:formula1>
            <xm:f>Liste!$17:$17</xm:f>
          </x14:formula1>
          <xm:sqref>O55 AA55 U55 C55 I55</xm:sqref>
        </x14:dataValidation>
        <x14:dataValidation type="list" allowBlank="1" showInputMessage="1" showErrorMessage="1" xr:uid="{C4BA1C75-D008-41D3-B828-230E81AE7577}">
          <x14:formula1>
            <xm:f>Liste!$19:$19</xm:f>
          </x14:formula1>
          <xm:sqref>AL55:BO56 AL92:BO93</xm:sqref>
        </x14:dataValidation>
      </x14:dataValidations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E4E7BD-D9DC-4537-AFE4-ED88985D149B}">
  <sheetPr codeName="Feuil4"/>
  <dimension ref="A2:CM40"/>
  <sheetViews>
    <sheetView topLeftCell="J19" zoomScale="70" zoomScaleNormal="70" workbookViewId="0">
      <selection activeCell="A32" sqref="A32:XFD32"/>
    </sheetView>
  </sheetViews>
  <sheetFormatPr defaultColWidth="12" defaultRowHeight="13.15"/>
  <cols>
    <col min="1" max="1" width="19.1640625" style="2" customWidth="1"/>
    <col min="2" max="2" width="55.6640625" style="1" customWidth="1"/>
    <col min="3" max="94" width="55.6640625" customWidth="1"/>
  </cols>
  <sheetData>
    <row r="2" spans="1:17" s="5" customFormat="1" ht="409.5" customHeight="1">
      <c r="A2" s="4" t="s">
        <v>132</v>
      </c>
      <c r="B2" s="3" t="e" vm="2">
        <v>#VALUE!</v>
      </c>
      <c r="C2" s="3" t="e" vm="3">
        <v>#VALUE!</v>
      </c>
      <c r="D2" s="3" t="e" vm="4">
        <v>#VALUE!</v>
      </c>
      <c r="E2" s="3" t="e" vm="5">
        <v>#VALUE!</v>
      </c>
      <c r="F2" s="3" t="e" vm="6">
        <v>#VALUE!</v>
      </c>
      <c r="G2" s="3" t="e" vm="7">
        <v>#VALUE!</v>
      </c>
      <c r="H2" s="3" t="e" vm="8">
        <v>#VALUE!</v>
      </c>
      <c r="I2" s="3" t="e" vm="9">
        <v>#VALUE!</v>
      </c>
      <c r="J2" s="3" t="e" vm="10">
        <v>#VALUE!</v>
      </c>
      <c r="K2" s="3" t="e" vm="11">
        <v>#VALUE!</v>
      </c>
      <c r="L2" s="3" t="e" vm="12">
        <v>#VALUE!</v>
      </c>
      <c r="M2" s="3" t="e" vm="13">
        <v>#VALUE!</v>
      </c>
      <c r="N2" s="3" t="e" vm="14">
        <v>#VALUE!</v>
      </c>
      <c r="O2" s="3" t="e" vm="15">
        <v>#VALUE!</v>
      </c>
      <c r="P2" s="3" t="e" vm="16">
        <v>#VALUE!</v>
      </c>
      <c r="Q2" s="3" t="e" vm="17">
        <v>#VALUE!</v>
      </c>
    </row>
    <row r="3" spans="1:17">
      <c r="A3" s="7" t="s">
        <v>133</v>
      </c>
      <c r="B3" s="71" t="s">
        <v>134</v>
      </c>
      <c r="C3" s="71" t="s">
        <v>135</v>
      </c>
      <c r="D3" s="71" t="s">
        <v>136</v>
      </c>
      <c r="E3" s="71" t="s">
        <v>137</v>
      </c>
      <c r="F3" s="71" t="s">
        <v>138</v>
      </c>
      <c r="G3" s="71" t="s">
        <v>139</v>
      </c>
      <c r="H3" s="71" t="s">
        <v>140</v>
      </c>
      <c r="I3" s="71" t="s">
        <v>141</v>
      </c>
      <c r="J3" s="71" t="s">
        <v>142</v>
      </c>
      <c r="K3" s="71" t="s">
        <v>143</v>
      </c>
      <c r="L3" s="71" t="s">
        <v>144</v>
      </c>
      <c r="M3" s="71" t="s">
        <v>145</v>
      </c>
      <c r="N3" s="71" t="s">
        <v>146</v>
      </c>
      <c r="O3" s="71" t="s">
        <v>147</v>
      </c>
      <c r="P3" s="71" t="s">
        <v>148</v>
      </c>
      <c r="Q3" s="71" t="s">
        <v>149</v>
      </c>
    </row>
    <row r="4" spans="1:17" s="1" customFormat="1">
      <c r="A4" s="7" t="s">
        <v>150</v>
      </c>
      <c r="B4" s="73">
        <v>60</v>
      </c>
      <c r="C4" s="73">
        <v>40</v>
      </c>
      <c r="D4" s="73">
        <v>50</v>
      </c>
      <c r="E4" s="73">
        <v>60</v>
      </c>
      <c r="F4" s="73">
        <v>80</v>
      </c>
      <c r="G4" s="73">
        <v>120</v>
      </c>
      <c r="H4" s="73">
        <v>70</v>
      </c>
      <c r="I4" s="73">
        <v>50</v>
      </c>
      <c r="J4" s="73">
        <v>50</v>
      </c>
      <c r="K4" s="73">
        <v>50</v>
      </c>
      <c r="L4" s="73">
        <v>60</v>
      </c>
      <c r="M4" s="73">
        <v>60</v>
      </c>
      <c r="N4" s="73">
        <v>60</v>
      </c>
      <c r="O4" s="73">
        <v>90</v>
      </c>
      <c r="P4" s="73">
        <v>100</v>
      </c>
      <c r="Q4" s="73">
        <v>40</v>
      </c>
    </row>
    <row r="5" spans="1:17" s="1" customFormat="1">
      <c r="A5" s="7" t="s">
        <v>48</v>
      </c>
      <c r="B5" s="73">
        <v>60</v>
      </c>
      <c r="C5" s="73">
        <v>80</v>
      </c>
      <c r="D5" s="73">
        <v>80</v>
      </c>
      <c r="E5" s="73">
        <v>50</v>
      </c>
      <c r="F5" s="73">
        <v>100</v>
      </c>
      <c r="G5" s="73">
        <v>20</v>
      </c>
      <c r="H5" s="73">
        <v>60</v>
      </c>
      <c r="I5" s="73">
        <v>60</v>
      </c>
      <c r="J5" s="73">
        <v>70</v>
      </c>
      <c r="K5" s="73">
        <v>70</v>
      </c>
      <c r="L5" s="73">
        <v>80</v>
      </c>
      <c r="M5" s="73">
        <v>80</v>
      </c>
      <c r="N5" s="73">
        <v>60</v>
      </c>
      <c r="O5" s="73">
        <v>50</v>
      </c>
      <c r="P5" s="73">
        <v>40</v>
      </c>
      <c r="Q5" s="73">
        <v>80</v>
      </c>
    </row>
    <row r="6" spans="1:17" s="1" customFormat="1">
      <c r="A6" s="7" t="s">
        <v>51</v>
      </c>
      <c r="B6" s="73">
        <v>12</v>
      </c>
      <c r="C6" s="73">
        <v>12</v>
      </c>
      <c r="D6" s="73">
        <v>12</v>
      </c>
      <c r="E6" s="73">
        <v>14</v>
      </c>
      <c r="F6" s="73">
        <v>12</v>
      </c>
      <c r="G6" s="73">
        <v>8</v>
      </c>
      <c r="H6" s="73">
        <v>10</v>
      </c>
      <c r="I6" s="73">
        <v>14</v>
      </c>
      <c r="J6" s="73">
        <v>12</v>
      </c>
      <c r="K6" s="73">
        <v>12</v>
      </c>
      <c r="L6" s="73">
        <v>10</v>
      </c>
      <c r="M6" s="73">
        <v>14</v>
      </c>
      <c r="N6" s="73">
        <v>8</v>
      </c>
      <c r="O6" s="73">
        <v>8</v>
      </c>
      <c r="P6" s="73">
        <v>8</v>
      </c>
      <c r="Q6" s="73">
        <v>14</v>
      </c>
    </row>
    <row r="7" spans="1:17" s="1" customFormat="1">
      <c r="A7" s="2" t="s">
        <v>58</v>
      </c>
      <c r="B7" s="73">
        <v>5</v>
      </c>
      <c r="C7" s="73">
        <v>5</v>
      </c>
      <c r="D7" s="73">
        <v>5</v>
      </c>
      <c r="E7" s="73">
        <v>7</v>
      </c>
      <c r="F7" s="73">
        <v>12</v>
      </c>
      <c r="G7" s="73">
        <v>7</v>
      </c>
      <c r="H7" s="73">
        <v>5</v>
      </c>
      <c r="I7" s="73">
        <v>7</v>
      </c>
      <c r="J7" s="73">
        <v>4</v>
      </c>
      <c r="K7" s="73">
        <v>5</v>
      </c>
      <c r="L7" s="73">
        <v>5</v>
      </c>
      <c r="M7" s="73">
        <v>7</v>
      </c>
      <c r="N7" s="73">
        <v>5</v>
      </c>
      <c r="O7" s="73">
        <v>7</v>
      </c>
      <c r="P7" s="73">
        <v>7</v>
      </c>
      <c r="Q7" s="73">
        <v>5</v>
      </c>
    </row>
    <row r="8" spans="1:17" s="1" customFormat="1">
      <c r="A8" s="2" t="s">
        <v>60</v>
      </c>
      <c r="B8" s="73">
        <v>8</v>
      </c>
      <c r="C8" s="73">
        <v>8</v>
      </c>
      <c r="D8" s="73">
        <v>8</v>
      </c>
      <c r="E8" s="73">
        <v>10</v>
      </c>
      <c r="F8" s="73">
        <v>12</v>
      </c>
      <c r="G8" s="73">
        <v>10</v>
      </c>
      <c r="H8" s="73">
        <v>8</v>
      </c>
      <c r="I8" s="73">
        <v>12</v>
      </c>
      <c r="J8" s="73">
        <v>6</v>
      </c>
      <c r="K8" s="73">
        <v>8</v>
      </c>
      <c r="L8" s="73">
        <v>8</v>
      </c>
      <c r="M8" s="73">
        <v>10</v>
      </c>
      <c r="N8" s="73">
        <v>8</v>
      </c>
      <c r="O8" s="73">
        <v>12</v>
      </c>
      <c r="P8" s="73">
        <v>12</v>
      </c>
      <c r="Q8" s="73">
        <v>8</v>
      </c>
    </row>
    <row r="9" spans="1:17" s="1" customFormat="1">
      <c r="A9" s="2" t="s">
        <v>62</v>
      </c>
      <c r="B9" s="73">
        <v>5</v>
      </c>
      <c r="C9" s="73">
        <v>5</v>
      </c>
      <c r="D9" s="73">
        <v>5</v>
      </c>
      <c r="E9" s="73">
        <v>8</v>
      </c>
      <c r="F9" s="73">
        <v>12</v>
      </c>
      <c r="G9" s="73">
        <v>7</v>
      </c>
      <c r="H9" s="73">
        <v>5</v>
      </c>
      <c r="I9" s="73">
        <v>10</v>
      </c>
      <c r="J9" s="73">
        <v>4</v>
      </c>
      <c r="K9" s="73">
        <v>5</v>
      </c>
      <c r="L9" s="73">
        <v>5</v>
      </c>
      <c r="M9" s="73">
        <v>8</v>
      </c>
      <c r="N9" s="73">
        <v>8</v>
      </c>
      <c r="O9" s="73">
        <v>10</v>
      </c>
      <c r="P9" s="73">
        <v>10</v>
      </c>
      <c r="Q9" s="73">
        <v>5</v>
      </c>
    </row>
    <row r="10" spans="1:17" s="1" customFormat="1">
      <c r="A10" s="2" t="s">
        <v>63</v>
      </c>
      <c r="B10" s="73">
        <v>5</v>
      </c>
      <c r="C10" s="73">
        <v>5</v>
      </c>
      <c r="D10" s="73">
        <v>5</v>
      </c>
      <c r="E10" s="73">
        <v>8</v>
      </c>
      <c r="F10" s="73">
        <v>12</v>
      </c>
      <c r="G10" s="73">
        <v>7</v>
      </c>
      <c r="H10" s="73">
        <v>5</v>
      </c>
      <c r="I10" s="73">
        <v>10</v>
      </c>
      <c r="J10" s="73">
        <v>4</v>
      </c>
      <c r="K10" s="73">
        <v>5</v>
      </c>
      <c r="L10" s="73">
        <v>5</v>
      </c>
      <c r="M10" s="73">
        <v>8</v>
      </c>
      <c r="N10" s="73">
        <v>8</v>
      </c>
      <c r="O10" s="73">
        <v>10</v>
      </c>
      <c r="P10" s="73">
        <v>10</v>
      </c>
      <c r="Q10" s="73">
        <v>5</v>
      </c>
    </row>
    <row r="11" spans="1:17" s="1" customFormat="1">
      <c r="A11" s="2" t="s">
        <v>64</v>
      </c>
      <c r="B11" s="73">
        <v>5</v>
      </c>
      <c r="C11" s="73">
        <v>5</v>
      </c>
      <c r="D11" s="73">
        <v>5</v>
      </c>
      <c r="E11" s="73">
        <v>6</v>
      </c>
      <c r="F11" s="73">
        <v>12</v>
      </c>
      <c r="G11" s="73">
        <v>7</v>
      </c>
      <c r="H11" s="73">
        <v>5</v>
      </c>
      <c r="I11" s="73">
        <v>7</v>
      </c>
      <c r="J11" s="73">
        <v>4</v>
      </c>
      <c r="K11" s="73">
        <v>5</v>
      </c>
      <c r="L11" s="73">
        <v>5</v>
      </c>
      <c r="M11" s="73">
        <v>6</v>
      </c>
      <c r="N11" s="73">
        <v>5</v>
      </c>
      <c r="O11" s="73">
        <v>7</v>
      </c>
      <c r="P11" s="73">
        <v>7</v>
      </c>
      <c r="Q11" s="73">
        <v>5</v>
      </c>
    </row>
    <row r="12" spans="1:17" s="1" customFormat="1">
      <c r="A12" s="2" t="s">
        <v>65</v>
      </c>
      <c r="B12" s="73">
        <v>5</v>
      </c>
      <c r="C12" s="73">
        <v>5</v>
      </c>
      <c r="D12" s="73">
        <v>5</v>
      </c>
      <c r="E12" s="73">
        <v>6</v>
      </c>
      <c r="F12" s="73">
        <v>12</v>
      </c>
      <c r="G12" s="73">
        <v>7</v>
      </c>
      <c r="H12" s="73">
        <v>5</v>
      </c>
      <c r="I12" s="73">
        <v>7</v>
      </c>
      <c r="J12" s="73">
        <v>4</v>
      </c>
      <c r="K12" s="73">
        <v>5</v>
      </c>
      <c r="L12" s="73">
        <v>5</v>
      </c>
      <c r="M12" s="73">
        <v>6</v>
      </c>
      <c r="N12" s="73">
        <v>5</v>
      </c>
      <c r="O12" s="73">
        <v>7</v>
      </c>
      <c r="P12" s="73">
        <v>7</v>
      </c>
      <c r="Q12" s="73">
        <v>5</v>
      </c>
    </row>
    <row r="13" spans="1:17">
      <c r="A13" s="2" t="s">
        <v>151</v>
      </c>
      <c r="B13" s="73" t="s">
        <v>152</v>
      </c>
      <c r="C13" s="71" t="s">
        <v>153</v>
      </c>
      <c r="D13" s="71" t="s">
        <v>154</v>
      </c>
      <c r="E13" s="71" t="s">
        <v>155</v>
      </c>
      <c r="F13" s="71" t="s">
        <v>156</v>
      </c>
      <c r="G13" s="71" t="s">
        <v>157</v>
      </c>
      <c r="H13" s="71" t="s">
        <v>158</v>
      </c>
      <c r="I13" s="71" t="s">
        <v>159</v>
      </c>
      <c r="J13" s="71" t="s">
        <v>160</v>
      </c>
      <c r="K13" s="71" t="s">
        <v>161</v>
      </c>
      <c r="L13" s="71" t="s">
        <v>162</v>
      </c>
      <c r="M13" s="71" t="s">
        <v>163</v>
      </c>
      <c r="N13" s="71">
        <v>0</v>
      </c>
      <c r="O13" s="71"/>
      <c r="P13" s="71"/>
      <c r="Q13" s="71"/>
    </row>
    <row r="14" spans="1:17" ht="99" customHeight="1">
      <c r="A14" s="3" t="s">
        <v>164</v>
      </c>
      <c r="B14" s="3" t="e" vm="18">
        <v>#VALUE!</v>
      </c>
      <c r="C14" s="3" t="e" vm="19">
        <v>#VALUE!</v>
      </c>
      <c r="D14" s="3" t="e" vm="20">
        <v>#VALUE!</v>
      </c>
      <c r="E14" s="3" t="e" vm="21">
        <v>#VALUE!</v>
      </c>
      <c r="F14" s="3" t="e" vm="22">
        <v>#VALUE!</v>
      </c>
      <c r="G14" s="3" t="e" vm="23">
        <v>#VALUE!</v>
      </c>
      <c r="H14" s="3" t="e" vm="24">
        <v>#VALUE!</v>
      </c>
      <c r="I14" s="3" t="e" vm="25">
        <v>#VALUE!</v>
      </c>
      <c r="J14" s="3" t="e" vm="26">
        <v>#VALUE!</v>
      </c>
      <c r="K14" s="3" t="e" vm="27">
        <v>#VALUE!</v>
      </c>
      <c r="L14" s="3" t="e" vm="28">
        <v>#VALUE!</v>
      </c>
      <c r="M14" s="3" t="e" vm="29">
        <v>#VALUE!</v>
      </c>
      <c r="N14" s="71"/>
      <c r="O14" s="71"/>
      <c r="P14" s="71"/>
      <c r="Q14" s="71"/>
    </row>
    <row r="15" spans="1:17">
      <c r="A15" s="2" t="s">
        <v>165</v>
      </c>
      <c r="B15" s="73" t="s">
        <v>166</v>
      </c>
      <c r="C15" s="71" t="s">
        <v>155</v>
      </c>
      <c r="D15" s="71" t="s">
        <v>167</v>
      </c>
      <c r="E15" s="71" t="s">
        <v>168</v>
      </c>
      <c r="F15" s="71" t="s">
        <v>169</v>
      </c>
      <c r="G15" s="71" t="s">
        <v>170</v>
      </c>
      <c r="H15" s="71" t="s">
        <v>171</v>
      </c>
      <c r="I15" s="71" t="s">
        <v>172</v>
      </c>
      <c r="J15" s="71" t="s">
        <v>173</v>
      </c>
      <c r="K15" s="71">
        <v>0</v>
      </c>
      <c r="L15" s="71"/>
      <c r="M15" s="71"/>
      <c r="N15" s="71"/>
      <c r="O15" s="71"/>
      <c r="P15" s="71"/>
      <c r="Q15" s="71"/>
    </row>
    <row r="16" spans="1:17" s="3" customFormat="1" ht="100.9" customHeight="1">
      <c r="A16" s="3" t="s">
        <v>174</v>
      </c>
      <c r="B16" s="3" t="e" vm="30">
        <v>#VALUE!</v>
      </c>
      <c r="C16" s="3" t="e" vm="31">
        <v>#VALUE!</v>
      </c>
      <c r="D16" s="3" t="e" vm="32">
        <v>#VALUE!</v>
      </c>
      <c r="E16" s="3" t="e" vm="33">
        <v>#VALUE!</v>
      </c>
      <c r="F16" s="3" t="e" vm="34">
        <v>#VALUE!</v>
      </c>
      <c r="G16" s="3" t="e" vm="35">
        <v>#VALUE!</v>
      </c>
      <c r="H16" s="3" t="e" vm="36">
        <v>#VALUE!</v>
      </c>
      <c r="I16" s="3" t="e" vm="37">
        <v>#VALUE!</v>
      </c>
      <c r="J16" s="3" t="e" vm="38">
        <v>#VALUE!</v>
      </c>
    </row>
    <row r="17" spans="1:91">
      <c r="B17" s="73" t="s">
        <v>175</v>
      </c>
      <c r="C17" s="71" t="s">
        <v>176</v>
      </c>
      <c r="D17" s="71" t="s">
        <v>177</v>
      </c>
      <c r="E17" s="71" t="s">
        <v>178</v>
      </c>
      <c r="F17" s="71" t="s">
        <v>110</v>
      </c>
      <c r="G17" s="71" t="s">
        <v>111</v>
      </c>
      <c r="H17" s="71" t="s">
        <v>179</v>
      </c>
      <c r="I17" s="71" t="s">
        <v>180</v>
      </c>
      <c r="J17" s="71" t="s">
        <v>181</v>
      </c>
      <c r="K17" s="71" t="s">
        <v>182</v>
      </c>
      <c r="L17" s="71" t="s">
        <v>183</v>
      </c>
      <c r="M17" s="6" t="s">
        <v>184</v>
      </c>
      <c r="N17" s="6" t="s">
        <v>185</v>
      </c>
      <c r="O17" s="6" t="s">
        <v>186</v>
      </c>
      <c r="P17" s="6" t="s">
        <v>187</v>
      </c>
      <c r="Q17" s="6" t="s">
        <v>188</v>
      </c>
      <c r="R17" s="6" t="s">
        <v>189</v>
      </c>
      <c r="S17" s="6" t="s">
        <v>190</v>
      </c>
      <c r="T17" s="6" t="s">
        <v>191</v>
      </c>
      <c r="U17" s="6" t="s">
        <v>192</v>
      </c>
      <c r="V17" s="6" t="s">
        <v>193</v>
      </c>
      <c r="W17" s="6" t="s">
        <v>194</v>
      </c>
      <c r="X17" s="6" t="s">
        <v>195</v>
      </c>
      <c r="Y17" s="6" t="s">
        <v>196</v>
      </c>
      <c r="Z17" s="6" t="s">
        <v>197</v>
      </c>
      <c r="AA17" s="6" t="s">
        <v>198</v>
      </c>
      <c r="AB17" s="6" t="s">
        <v>199</v>
      </c>
      <c r="AC17" s="71" t="s">
        <v>200</v>
      </c>
      <c r="AD17" s="71" t="s">
        <v>201</v>
      </c>
      <c r="AE17" s="71" t="s">
        <v>202</v>
      </c>
      <c r="AF17" s="71" t="s">
        <v>203</v>
      </c>
      <c r="AG17" s="71" t="s">
        <v>204</v>
      </c>
      <c r="AH17" s="71" t="s">
        <v>205</v>
      </c>
      <c r="AI17" s="71" t="s">
        <v>206</v>
      </c>
      <c r="AJ17" s="71" t="s">
        <v>207</v>
      </c>
      <c r="AK17" s="71" t="s">
        <v>208</v>
      </c>
      <c r="AL17" s="71" t="s">
        <v>209</v>
      </c>
      <c r="AM17" s="71" t="s">
        <v>210</v>
      </c>
      <c r="AN17" s="71" t="s">
        <v>211</v>
      </c>
      <c r="AO17" s="71" t="s">
        <v>212</v>
      </c>
      <c r="AP17" s="71" t="s">
        <v>213</v>
      </c>
      <c r="AQ17" s="71" t="s">
        <v>214</v>
      </c>
      <c r="AR17" s="71" t="s">
        <v>215</v>
      </c>
      <c r="AS17" s="71" t="s">
        <v>216</v>
      </c>
      <c r="AT17" s="71" t="s">
        <v>192</v>
      </c>
      <c r="AU17" s="71" t="s">
        <v>217</v>
      </c>
      <c r="AV17" s="71"/>
      <c r="AW17" s="71"/>
      <c r="AX17" s="71"/>
      <c r="AY17" s="71"/>
      <c r="AZ17" s="71"/>
      <c r="BA17" s="71"/>
      <c r="BB17" s="71"/>
      <c r="BC17" s="71"/>
      <c r="BD17" s="71"/>
      <c r="BE17" s="71"/>
      <c r="BF17" s="71"/>
      <c r="BG17" s="71"/>
      <c r="BH17" s="71"/>
      <c r="BI17" s="71"/>
      <c r="BJ17" s="71"/>
      <c r="BK17" s="71"/>
      <c r="BL17" s="71"/>
      <c r="BM17" s="71"/>
      <c r="BN17" s="71"/>
      <c r="BO17" s="71"/>
      <c r="BP17" s="71"/>
      <c r="BQ17" s="71"/>
      <c r="BR17" s="71"/>
      <c r="BS17" s="71"/>
      <c r="BT17" s="71"/>
      <c r="BU17" s="71"/>
      <c r="BV17" s="71"/>
      <c r="BW17" s="71"/>
      <c r="BX17" s="71"/>
      <c r="BY17" s="71"/>
      <c r="BZ17" s="71"/>
      <c r="CA17" s="71"/>
      <c r="CB17" s="71"/>
      <c r="CC17" s="71"/>
      <c r="CD17" s="71"/>
      <c r="CE17" s="71"/>
      <c r="CF17" s="71"/>
      <c r="CG17" s="71"/>
      <c r="CH17" s="71"/>
      <c r="CI17" s="71"/>
      <c r="CJ17" s="71"/>
      <c r="CK17" s="71"/>
      <c r="CL17" s="71"/>
      <c r="CM17" s="71"/>
    </row>
    <row r="18" spans="1:91" ht="393.95" customHeight="1">
      <c r="B18" s="73" t="e" vm="39">
        <v>#VALUE!</v>
      </c>
      <c r="C18" s="71" t="e" vm="40">
        <v>#VALUE!</v>
      </c>
      <c r="D18" s="71" t="e" vm="41">
        <v>#VALUE!</v>
      </c>
      <c r="E18" s="71" t="e" vm="42">
        <v>#VALUE!</v>
      </c>
      <c r="F18" s="71" t="e" vm="43">
        <v>#VALUE!</v>
      </c>
      <c r="G18" s="71" t="e" vm="44">
        <v>#VALUE!</v>
      </c>
      <c r="H18" s="71" t="e" vm="45">
        <v>#VALUE!</v>
      </c>
      <c r="I18" s="71" t="e" vm="46">
        <v>#VALUE!</v>
      </c>
      <c r="J18" s="71" t="e" vm="47">
        <v>#VALUE!</v>
      </c>
      <c r="K18" s="71" t="e" vm="48">
        <v>#VALUE!</v>
      </c>
      <c r="L18" s="71" t="e" vm="49">
        <v>#VALUE!</v>
      </c>
      <c r="M18" s="71" t="e" vm="50">
        <v>#VALUE!</v>
      </c>
      <c r="N18" s="71" t="e" vm="51">
        <v>#VALUE!</v>
      </c>
      <c r="O18" s="71" t="e" vm="52">
        <v>#VALUE!</v>
      </c>
      <c r="P18" s="71" t="e" vm="53">
        <v>#VALUE!</v>
      </c>
      <c r="Q18" s="71" t="e" vm="54">
        <v>#VALUE!</v>
      </c>
      <c r="R18" s="71" t="e" vm="55">
        <v>#VALUE!</v>
      </c>
      <c r="S18" s="71" t="e" vm="56">
        <v>#VALUE!</v>
      </c>
      <c r="T18" s="71" t="e" vm="57">
        <v>#VALUE!</v>
      </c>
      <c r="U18" s="71" t="e" vm="58">
        <v>#VALUE!</v>
      </c>
      <c r="V18" s="71" t="e" vm="59">
        <v>#VALUE!</v>
      </c>
      <c r="W18" s="71" t="e" vm="60">
        <v>#VALUE!</v>
      </c>
      <c r="X18" s="71" t="e" vm="61">
        <v>#VALUE!</v>
      </c>
      <c r="Y18" s="71" t="e" vm="62">
        <v>#VALUE!</v>
      </c>
      <c r="Z18" s="71" t="e" vm="63">
        <v>#VALUE!</v>
      </c>
      <c r="AA18" s="71" t="e" vm="64">
        <v>#VALUE!</v>
      </c>
      <c r="AB18" s="71" t="e" vm="65">
        <v>#VALUE!</v>
      </c>
      <c r="AC18" s="71" t="e" vm="66">
        <v>#VALUE!</v>
      </c>
      <c r="AD18" s="71" t="e" vm="67">
        <v>#VALUE!</v>
      </c>
      <c r="AE18" s="71" t="e" vm="68">
        <v>#VALUE!</v>
      </c>
      <c r="AF18" s="71" t="e" vm="69">
        <v>#VALUE!</v>
      </c>
      <c r="AG18" s="71" t="e" vm="70">
        <v>#VALUE!</v>
      </c>
      <c r="AH18" s="71" t="e" vm="71">
        <v>#VALUE!</v>
      </c>
      <c r="AI18" s="71" t="e" vm="72">
        <v>#VALUE!</v>
      </c>
      <c r="AJ18" s="71" t="e" vm="73">
        <v>#VALUE!</v>
      </c>
      <c r="AK18" s="71" t="e" vm="74">
        <v>#VALUE!</v>
      </c>
      <c r="AL18" s="71" t="e" vm="75">
        <v>#VALUE!</v>
      </c>
      <c r="AM18" s="71" t="e" vm="76">
        <v>#VALUE!</v>
      </c>
      <c r="AN18" s="71" t="e" vm="77">
        <v>#VALUE!</v>
      </c>
      <c r="AO18" s="71" t="e" vm="78">
        <v>#VALUE!</v>
      </c>
      <c r="AP18" s="71" t="e" vm="79">
        <v>#VALUE!</v>
      </c>
      <c r="AQ18" s="71" t="e" vm="80">
        <v>#VALUE!</v>
      </c>
      <c r="AR18" s="71" t="e" vm="81">
        <v>#VALUE!</v>
      </c>
      <c r="AS18" s="71" t="e" vm="82">
        <v>#VALUE!</v>
      </c>
      <c r="AT18" s="71" t="e" vm="83">
        <v>#VALUE!</v>
      </c>
      <c r="AU18" s="71" t="e" vm="84">
        <v>#VALUE!</v>
      </c>
      <c r="AV18" s="71"/>
      <c r="AW18" s="71"/>
      <c r="AX18" s="71"/>
      <c r="AY18" s="71"/>
      <c r="AZ18" s="71"/>
      <c r="BA18" s="71"/>
      <c r="BB18" s="71"/>
      <c r="BC18" s="71"/>
      <c r="BD18" s="71"/>
      <c r="BE18" s="71"/>
      <c r="BF18" s="71"/>
      <c r="BG18" s="71"/>
      <c r="BH18" s="71"/>
      <c r="BI18" s="71"/>
      <c r="BJ18" s="71"/>
      <c r="BK18" s="71"/>
      <c r="BL18" s="71"/>
      <c r="BM18" s="71"/>
      <c r="BN18" s="71"/>
      <c r="BO18" s="71"/>
      <c r="BP18" s="71"/>
      <c r="BQ18" s="71"/>
      <c r="BR18" s="71"/>
      <c r="BS18" s="71"/>
      <c r="BT18" s="71"/>
      <c r="BU18" s="71"/>
      <c r="BV18" s="71"/>
      <c r="BW18" s="71"/>
      <c r="BX18" s="71"/>
      <c r="BY18" s="71"/>
      <c r="BZ18" s="71"/>
      <c r="CA18" s="71"/>
      <c r="CB18" s="71"/>
      <c r="CC18" s="71"/>
      <c r="CD18" s="71"/>
      <c r="CE18" s="71"/>
      <c r="CF18" s="71"/>
      <c r="CG18" s="71"/>
      <c r="CH18" s="71"/>
      <c r="CI18" s="71"/>
      <c r="CJ18" s="71"/>
      <c r="CK18" s="71"/>
      <c r="CL18" s="71"/>
      <c r="CM18" s="71"/>
    </row>
    <row r="19" spans="1:91">
      <c r="A19" s="7" t="s">
        <v>218</v>
      </c>
      <c r="B19" s="43" t="s">
        <v>219</v>
      </c>
      <c r="C19" s="71" t="s">
        <v>220</v>
      </c>
      <c r="D19" s="71" t="s">
        <v>221</v>
      </c>
      <c r="E19" s="71" t="s">
        <v>222</v>
      </c>
      <c r="F19" s="71" t="s">
        <v>223</v>
      </c>
      <c r="G19" s="71" t="s">
        <v>224</v>
      </c>
      <c r="H19" s="71" t="s">
        <v>225</v>
      </c>
      <c r="I19" s="71" t="s">
        <v>226</v>
      </c>
      <c r="J19" s="71" t="s">
        <v>227</v>
      </c>
      <c r="K19" s="71" t="s">
        <v>228</v>
      </c>
      <c r="L19" s="71" t="s">
        <v>229</v>
      </c>
      <c r="M19" s="71" t="s">
        <v>230</v>
      </c>
      <c r="N19" s="71" t="s">
        <v>231</v>
      </c>
      <c r="O19" s="71" t="s">
        <v>232</v>
      </c>
      <c r="P19" s="71" t="s">
        <v>233</v>
      </c>
      <c r="Q19" s="71" t="s">
        <v>234</v>
      </c>
      <c r="R19" s="71" t="s">
        <v>235</v>
      </c>
      <c r="S19" s="71" t="s">
        <v>236</v>
      </c>
      <c r="T19" s="71" t="s">
        <v>236</v>
      </c>
      <c r="U19" s="71" t="s">
        <v>237</v>
      </c>
      <c r="V19" s="71" t="s">
        <v>238</v>
      </c>
      <c r="W19" s="71" t="s">
        <v>239</v>
      </c>
      <c r="X19" s="71" t="s">
        <v>240</v>
      </c>
      <c r="Y19" s="71" t="s">
        <v>241</v>
      </c>
      <c r="Z19" s="71" t="s">
        <v>242</v>
      </c>
      <c r="AA19" s="6" t="s">
        <v>243</v>
      </c>
      <c r="AB19" s="6" t="s">
        <v>244</v>
      </c>
      <c r="AC19" s="6" t="s">
        <v>245</v>
      </c>
      <c r="AD19" s="6" t="s">
        <v>246</v>
      </c>
      <c r="AE19" s="6" t="s">
        <v>247</v>
      </c>
      <c r="AF19" s="6" t="s">
        <v>248</v>
      </c>
      <c r="AG19" s="6" t="s">
        <v>249</v>
      </c>
      <c r="AH19" s="6" t="s">
        <v>250</v>
      </c>
      <c r="AI19" s="6" t="s">
        <v>251</v>
      </c>
      <c r="AJ19" s="6" t="s">
        <v>252</v>
      </c>
      <c r="AK19" s="6" t="s">
        <v>253</v>
      </c>
      <c r="AL19" s="6" t="s">
        <v>254</v>
      </c>
      <c r="AM19" s="6" t="s">
        <v>255</v>
      </c>
      <c r="AN19" s="6" t="s">
        <v>256</v>
      </c>
      <c r="AO19" s="6" t="s">
        <v>257</v>
      </c>
      <c r="AP19" s="6" t="s">
        <v>258</v>
      </c>
      <c r="AQ19" s="6" t="s">
        <v>259</v>
      </c>
      <c r="AR19" s="6" t="s">
        <v>260</v>
      </c>
      <c r="AS19" s="6" t="s">
        <v>261</v>
      </c>
      <c r="AT19" s="6" t="s">
        <v>262</v>
      </c>
      <c r="AU19" s="6" t="s">
        <v>263</v>
      </c>
      <c r="AV19" s="6" t="s">
        <v>264</v>
      </c>
      <c r="AW19" s="71" t="s">
        <v>265</v>
      </c>
      <c r="AX19" s="71" t="s">
        <v>266</v>
      </c>
      <c r="AY19" s="71" t="s">
        <v>267</v>
      </c>
      <c r="AZ19" s="71" t="s">
        <v>268</v>
      </c>
      <c r="BA19" s="71" t="s">
        <v>269</v>
      </c>
      <c r="BB19" s="71" t="s">
        <v>270</v>
      </c>
      <c r="BC19" s="71" t="s">
        <v>271</v>
      </c>
      <c r="BD19" s="71" t="s">
        <v>272</v>
      </c>
      <c r="BE19" s="71" t="s">
        <v>273</v>
      </c>
      <c r="BF19" s="71" t="s">
        <v>274</v>
      </c>
      <c r="BG19" s="71" t="s">
        <v>275</v>
      </c>
      <c r="BH19" s="71" t="s">
        <v>276</v>
      </c>
      <c r="BI19" s="71" t="s">
        <v>277</v>
      </c>
      <c r="BJ19" s="71" t="s">
        <v>278</v>
      </c>
      <c r="BK19" s="71" t="s">
        <v>279</v>
      </c>
      <c r="BL19" s="71" t="s">
        <v>280</v>
      </c>
      <c r="BM19" s="71" t="s">
        <v>281</v>
      </c>
      <c r="BN19" s="71" t="s">
        <v>282</v>
      </c>
      <c r="BO19" s="71" t="s">
        <v>283</v>
      </c>
      <c r="BP19" s="71" t="s">
        <v>284</v>
      </c>
      <c r="BQ19" s="71" t="s">
        <v>285</v>
      </c>
      <c r="BR19" s="71" t="s">
        <v>286</v>
      </c>
      <c r="BS19" s="71" t="s">
        <v>287</v>
      </c>
      <c r="BT19" s="71" t="s">
        <v>288</v>
      </c>
      <c r="BU19" s="71" t="s">
        <v>289</v>
      </c>
      <c r="BV19" s="71" t="s">
        <v>290</v>
      </c>
      <c r="BW19" s="71" t="s">
        <v>291</v>
      </c>
      <c r="BX19" s="71" t="s">
        <v>291</v>
      </c>
      <c r="BY19" s="71" t="s">
        <v>292</v>
      </c>
      <c r="BZ19" s="71" t="s">
        <v>293</v>
      </c>
      <c r="CA19" s="71" t="s">
        <v>294</v>
      </c>
      <c r="CB19" s="71" t="s">
        <v>295</v>
      </c>
      <c r="CC19" s="71" t="s">
        <v>296</v>
      </c>
      <c r="CD19" s="71" t="s">
        <v>297</v>
      </c>
      <c r="CE19" s="71" t="s">
        <v>298</v>
      </c>
      <c r="CF19" s="71" t="s">
        <v>299</v>
      </c>
      <c r="CG19" s="71" t="s">
        <v>300</v>
      </c>
      <c r="CH19" s="71" t="s">
        <v>301</v>
      </c>
      <c r="CI19" s="71" t="s">
        <v>302</v>
      </c>
      <c r="CJ19" s="71" t="s">
        <v>303</v>
      </c>
      <c r="CK19" s="71" t="s">
        <v>304</v>
      </c>
      <c r="CL19" s="71" t="s">
        <v>305</v>
      </c>
      <c r="CM19" s="71" t="s">
        <v>306</v>
      </c>
    </row>
    <row r="20" spans="1:91" ht="393.95" customHeight="1">
      <c r="A20" s="7" t="s">
        <v>307</v>
      </c>
      <c r="B20" s="73" t="e" vm="85">
        <v>#VALUE!</v>
      </c>
      <c r="C20" s="71" t="e" vm="86">
        <v>#VALUE!</v>
      </c>
      <c r="D20" s="71" t="e" vm="87">
        <v>#VALUE!</v>
      </c>
      <c r="E20" s="71" t="e" vm="88">
        <v>#VALUE!</v>
      </c>
      <c r="F20" s="71" t="e" vm="89">
        <v>#VALUE!</v>
      </c>
      <c r="G20" s="71" t="e" vm="90">
        <v>#VALUE!</v>
      </c>
      <c r="H20" s="71" t="e" vm="91">
        <v>#VALUE!</v>
      </c>
      <c r="I20" s="71" t="e" vm="92">
        <v>#VALUE!</v>
      </c>
      <c r="J20" s="71" t="e" vm="93">
        <v>#VALUE!</v>
      </c>
      <c r="K20" s="71" t="e" vm="94">
        <v>#VALUE!</v>
      </c>
      <c r="L20" s="71" t="e" vm="95">
        <v>#VALUE!</v>
      </c>
      <c r="M20" s="71" t="e" vm="95">
        <v>#VALUE!</v>
      </c>
      <c r="N20" s="71" t="e" vm="96">
        <v>#VALUE!</v>
      </c>
      <c r="O20" s="71" t="e" vm="97">
        <v>#VALUE!</v>
      </c>
      <c r="P20" s="71" t="e" vm="97">
        <v>#VALUE!</v>
      </c>
      <c r="Q20" s="71" t="e" vm="98">
        <v>#VALUE!</v>
      </c>
      <c r="R20" s="71" t="e" vm="98">
        <v>#VALUE!</v>
      </c>
      <c r="S20" s="71" t="e" vm="99">
        <v>#VALUE!</v>
      </c>
      <c r="T20" s="71" t="e" vm="99">
        <v>#VALUE!</v>
      </c>
      <c r="U20" s="71" t="e" vm="100">
        <v>#VALUE!</v>
      </c>
      <c r="V20" s="71" t="e" vm="101">
        <v>#VALUE!</v>
      </c>
      <c r="W20" s="71" t="e" vm="102">
        <v>#VALUE!</v>
      </c>
      <c r="X20" s="71" t="e" vm="102">
        <v>#VALUE!</v>
      </c>
      <c r="Y20" s="71" t="e" vm="103">
        <v>#VALUE!</v>
      </c>
      <c r="Z20" s="71" t="e" vm="103">
        <v>#VALUE!</v>
      </c>
      <c r="AA20" s="71" t="e" vm="104">
        <v>#VALUE!</v>
      </c>
      <c r="AB20" s="71" t="e" vm="104">
        <v>#VALUE!</v>
      </c>
      <c r="AC20" s="71" t="e" vm="105">
        <v>#VALUE!</v>
      </c>
      <c r="AD20" s="71" t="e" vm="106">
        <v>#VALUE!</v>
      </c>
      <c r="AE20" s="71" t="e" vm="106">
        <v>#VALUE!</v>
      </c>
      <c r="AF20" s="71" t="e" vm="107">
        <v>#VALUE!</v>
      </c>
      <c r="AG20" s="71" t="e" vm="107">
        <v>#VALUE!</v>
      </c>
      <c r="AH20" s="71" t="e" vm="107">
        <v>#VALUE!</v>
      </c>
      <c r="AI20" s="71" t="e" vm="108">
        <v>#VALUE!</v>
      </c>
      <c r="AJ20" s="71" t="e" vm="108">
        <v>#VALUE!</v>
      </c>
      <c r="AK20" s="71" t="e" vm="108">
        <v>#VALUE!</v>
      </c>
      <c r="AL20" s="71" t="e" vm="109">
        <v>#VALUE!</v>
      </c>
      <c r="AM20" s="71" t="e" vm="110">
        <v>#VALUE!</v>
      </c>
      <c r="AN20" s="71" t="e" vm="110">
        <v>#VALUE!</v>
      </c>
      <c r="AO20" s="71" t="e" vm="110">
        <v>#VALUE!</v>
      </c>
      <c r="AP20" s="71" t="e" vm="111">
        <v>#VALUE!</v>
      </c>
      <c r="AQ20" s="71" t="e" vm="112">
        <v>#VALUE!</v>
      </c>
      <c r="AR20" s="71" t="e" vm="113">
        <v>#VALUE!</v>
      </c>
      <c r="AS20" s="71" t="e" vm="114">
        <v>#VALUE!</v>
      </c>
      <c r="AT20" s="71" t="e" vm="115">
        <v>#VALUE!</v>
      </c>
      <c r="AU20" s="71" t="e" vm="116">
        <v>#VALUE!</v>
      </c>
      <c r="AV20" s="71" t="e" vm="117">
        <v>#VALUE!</v>
      </c>
      <c r="AW20" s="71" t="e" vm="118">
        <v>#VALUE!</v>
      </c>
      <c r="AX20" s="71" t="e" vm="119">
        <v>#VALUE!</v>
      </c>
      <c r="AY20" s="71" t="e" vm="120">
        <v>#VALUE!</v>
      </c>
      <c r="AZ20" s="71" t="e" vm="121">
        <v>#VALUE!</v>
      </c>
      <c r="BA20" s="71" t="e" vm="121">
        <v>#VALUE!</v>
      </c>
      <c r="BB20" s="71" t="e" vm="122">
        <v>#VALUE!</v>
      </c>
      <c r="BC20" s="71" t="e" vm="122">
        <v>#VALUE!</v>
      </c>
      <c r="BD20" s="71" t="e" vm="123">
        <v>#VALUE!</v>
      </c>
      <c r="BE20" s="71" t="e" vm="124">
        <v>#VALUE!</v>
      </c>
      <c r="BF20" s="71" t="e" vm="124">
        <v>#VALUE!</v>
      </c>
      <c r="BG20" s="71" t="e" vm="125">
        <v>#VALUE!</v>
      </c>
      <c r="BH20" s="71" t="e" vm="125">
        <v>#VALUE!</v>
      </c>
      <c r="BI20" s="71" t="e" vm="126">
        <v>#VALUE!</v>
      </c>
      <c r="BJ20" s="71" t="e" vm="127">
        <v>#VALUE!</v>
      </c>
      <c r="BK20" s="71" t="e" vm="128">
        <v>#VALUE!</v>
      </c>
      <c r="BL20" s="71" t="e" vm="129">
        <v>#VALUE!</v>
      </c>
      <c r="BM20" s="71" t="e" vm="129">
        <v>#VALUE!</v>
      </c>
      <c r="BN20" s="71" t="e" vm="130">
        <v>#VALUE!</v>
      </c>
      <c r="BO20" s="71" t="e" vm="130">
        <v>#VALUE!</v>
      </c>
      <c r="BP20" s="71" t="e" vm="130">
        <v>#VALUE!</v>
      </c>
      <c r="BQ20" s="71" t="e" vm="131">
        <v>#VALUE!</v>
      </c>
      <c r="BR20" s="71" t="e" vm="132">
        <v>#VALUE!</v>
      </c>
      <c r="BS20" s="71" t="e" vm="133">
        <v>#VALUE!</v>
      </c>
      <c r="BT20" s="71" t="e" vm="133">
        <v>#VALUE!</v>
      </c>
      <c r="BU20" s="71" t="e" vm="133">
        <v>#VALUE!</v>
      </c>
      <c r="BV20" s="71" t="e" vm="133">
        <v>#VALUE!</v>
      </c>
      <c r="BW20" s="71" t="e" vm="133">
        <v>#VALUE!</v>
      </c>
      <c r="BX20" s="71" t="e" vm="133">
        <v>#VALUE!</v>
      </c>
      <c r="BY20" s="71" t="e" vm="134">
        <v>#VALUE!</v>
      </c>
      <c r="BZ20" s="71" t="e" vm="135">
        <v>#VALUE!</v>
      </c>
      <c r="CA20" s="71" t="e" vm="135">
        <v>#VALUE!</v>
      </c>
      <c r="CB20" s="71" t="e" vm="135">
        <v>#VALUE!</v>
      </c>
      <c r="CC20" s="71" t="e" vm="136">
        <v>#VALUE!</v>
      </c>
      <c r="CD20" s="71" t="e" vm="137">
        <v>#VALUE!</v>
      </c>
      <c r="CE20" s="71" t="e" vm="138">
        <v>#VALUE!</v>
      </c>
      <c r="CF20" s="71" t="e" vm="138">
        <v>#VALUE!</v>
      </c>
      <c r="CG20" s="71" t="e" vm="138">
        <v>#VALUE!</v>
      </c>
      <c r="CH20" s="71" t="e" vm="139">
        <v>#VALUE!</v>
      </c>
      <c r="CI20" s="71" t="e" vm="139">
        <v>#VALUE!</v>
      </c>
      <c r="CJ20" s="71" t="e" vm="139">
        <v>#VALUE!</v>
      </c>
      <c r="CK20" s="71" t="e" vm="140">
        <v>#VALUE!</v>
      </c>
      <c r="CL20" s="71" t="e" vm="141">
        <v>#VALUE!</v>
      </c>
      <c r="CM20" s="71" t="e" vm="141">
        <v>#VALUE!</v>
      </c>
    </row>
    <row r="21" spans="1:91">
      <c r="A21" s="2" t="s">
        <v>58</v>
      </c>
      <c r="B21" s="73"/>
      <c r="C21" s="71"/>
      <c r="D21" s="71"/>
      <c r="E21" s="71"/>
      <c r="F21" s="71"/>
      <c r="G21" s="71"/>
      <c r="H21" s="71">
        <v>1</v>
      </c>
      <c r="I21" s="71">
        <v>1</v>
      </c>
      <c r="J21" s="71">
        <v>1</v>
      </c>
      <c r="K21" s="71"/>
      <c r="L21" s="71"/>
      <c r="M21" s="71"/>
      <c r="N21" s="71">
        <v>1</v>
      </c>
      <c r="O21" s="71"/>
      <c r="P21" s="71"/>
      <c r="Q21" s="71"/>
      <c r="R21" s="71"/>
      <c r="S21" s="71"/>
      <c r="T21" s="71"/>
      <c r="U21" s="71"/>
      <c r="V21" s="71"/>
      <c r="W21" s="71"/>
      <c r="X21" s="71"/>
      <c r="Y21" s="71"/>
      <c r="Z21" s="71"/>
      <c r="AA21" s="71"/>
      <c r="AB21" s="71"/>
      <c r="AC21" s="71"/>
      <c r="AD21" s="71"/>
      <c r="AE21" s="71"/>
      <c r="AF21" s="71"/>
      <c r="AG21" s="71"/>
      <c r="AH21" s="71"/>
      <c r="AI21" s="71"/>
      <c r="AJ21" s="71"/>
      <c r="AK21" s="71"/>
      <c r="AL21" s="71"/>
      <c r="AM21" s="71"/>
      <c r="AN21" s="71"/>
      <c r="AO21" s="71"/>
      <c r="AP21" s="71">
        <v>1</v>
      </c>
      <c r="AQ21" s="71">
        <v>1</v>
      </c>
      <c r="AR21" s="71"/>
      <c r="AS21" s="71">
        <v>1</v>
      </c>
      <c r="AT21" s="71"/>
      <c r="AU21" s="71"/>
      <c r="AV21" s="71"/>
      <c r="AW21" s="71"/>
      <c r="AX21" s="71"/>
      <c r="AY21" s="71"/>
      <c r="AZ21" s="71">
        <v>1</v>
      </c>
      <c r="BA21" s="71"/>
      <c r="BB21" s="71">
        <v>1</v>
      </c>
      <c r="BC21" s="71"/>
      <c r="BD21" s="71">
        <v>1</v>
      </c>
      <c r="BE21" s="71">
        <v>1</v>
      </c>
      <c r="BF21" s="71"/>
      <c r="BG21" s="71"/>
      <c r="BH21" s="71"/>
      <c r="BI21" s="71"/>
      <c r="BJ21" s="71"/>
      <c r="BK21" s="71"/>
      <c r="BL21" s="71">
        <v>1</v>
      </c>
      <c r="BM21" s="71"/>
      <c r="BN21" s="71"/>
      <c r="BO21" s="71"/>
      <c r="BP21" s="71"/>
      <c r="BQ21" s="71">
        <v>2</v>
      </c>
      <c r="BR21" s="71"/>
      <c r="BS21" s="71">
        <v>-1</v>
      </c>
      <c r="BT21" s="71"/>
      <c r="BU21" s="71"/>
      <c r="BV21" s="71"/>
      <c r="BW21" s="71"/>
      <c r="BX21" s="71"/>
      <c r="BY21" s="71">
        <v>1</v>
      </c>
      <c r="BZ21" s="71">
        <v>-1</v>
      </c>
      <c r="CA21" s="71">
        <v>-2</v>
      </c>
      <c r="CB21" s="71">
        <v>-3</v>
      </c>
      <c r="CC21" s="71"/>
      <c r="CD21" s="71">
        <v>1</v>
      </c>
      <c r="CE21" s="71"/>
      <c r="CF21" s="71"/>
      <c r="CG21" s="71"/>
      <c r="CH21" s="71"/>
      <c r="CI21" s="71"/>
      <c r="CJ21" s="71"/>
      <c r="CK21" s="71"/>
      <c r="CL21" s="71"/>
      <c r="CM21" s="71"/>
    </row>
    <row r="22" spans="1:91">
      <c r="A22" s="2" t="s">
        <v>60</v>
      </c>
      <c r="B22" s="73"/>
      <c r="C22" s="71"/>
      <c r="D22" s="71">
        <v>1</v>
      </c>
      <c r="E22" s="71">
        <v>1</v>
      </c>
      <c r="F22" s="71">
        <v>1</v>
      </c>
      <c r="G22" s="71"/>
      <c r="H22" s="71">
        <v>2</v>
      </c>
      <c r="I22" s="71">
        <v>2</v>
      </c>
      <c r="J22" s="71">
        <v>3</v>
      </c>
      <c r="K22" s="71"/>
      <c r="L22" s="71"/>
      <c r="M22" s="71"/>
      <c r="N22" s="71"/>
      <c r="O22" s="71"/>
      <c r="P22" s="71"/>
      <c r="Q22" s="71"/>
      <c r="R22" s="71"/>
      <c r="S22" s="71"/>
      <c r="T22" s="71"/>
      <c r="U22" s="71">
        <v>2</v>
      </c>
      <c r="V22" s="71"/>
      <c r="W22" s="71"/>
      <c r="X22" s="71"/>
      <c r="Y22" s="71"/>
      <c r="Z22" s="71"/>
      <c r="AA22" s="71"/>
      <c r="AB22" s="71"/>
      <c r="AC22" s="71">
        <v>2</v>
      </c>
      <c r="AD22" s="71"/>
      <c r="AE22" s="71"/>
      <c r="AF22" s="71">
        <v>2</v>
      </c>
      <c r="AG22" s="71"/>
      <c r="AH22" s="71"/>
      <c r="AI22" s="71">
        <v>2</v>
      </c>
      <c r="AJ22" s="71"/>
      <c r="AK22" s="71"/>
      <c r="AL22" s="71">
        <v>2</v>
      </c>
      <c r="AM22" s="71">
        <v>1</v>
      </c>
      <c r="AN22" s="71">
        <v>1</v>
      </c>
      <c r="AO22" s="71">
        <v>4</v>
      </c>
      <c r="AP22" s="71"/>
      <c r="AQ22" s="71"/>
      <c r="AR22" s="71">
        <v>1</v>
      </c>
      <c r="AS22" s="71"/>
      <c r="AT22" s="71"/>
      <c r="AU22" s="71"/>
      <c r="AV22" s="71">
        <v>2</v>
      </c>
      <c r="AW22" s="71">
        <v>2</v>
      </c>
      <c r="AX22" s="71">
        <v>1</v>
      </c>
      <c r="AY22" s="71">
        <v>1</v>
      </c>
      <c r="AZ22" s="71"/>
      <c r="BA22" s="71">
        <v>1</v>
      </c>
      <c r="BB22" s="71"/>
      <c r="BC22" s="71">
        <v>1</v>
      </c>
      <c r="BD22" s="71"/>
      <c r="BE22" s="71"/>
      <c r="BF22" s="71">
        <v>1</v>
      </c>
      <c r="BG22" s="71"/>
      <c r="BH22" s="71"/>
      <c r="BI22" s="71">
        <v>1</v>
      </c>
      <c r="BJ22" s="71">
        <v>1</v>
      </c>
      <c r="BK22" s="71">
        <v>2</v>
      </c>
      <c r="BL22" s="71"/>
      <c r="BM22" s="71">
        <v>1</v>
      </c>
      <c r="BN22" s="71">
        <v>1</v>
      </c>
      <c r="BO22" s="71"/>
      <c r="BP22" s="71"/>
      <c r="BQ22" s="71"/>
      <c r="BR22" s="71">
        <v>1</v>
      </c>
      <c r="BS22" s="71"/>
      <c r="BT22" s="71">
        <v>-1</v>
      </c>
      <c r="BU22" s="71"/>
      <c r="BV22" s="71"/>
      <c r="BW22" s="71"/>
      <c r="BX22" s="71"/>
      <c r="BY22" s="71">
        <v>1</v>
      </c>
      <c r="BZ22" s="71">
        <v>-1</v>
      </c>
      <c r="CA22" s="71">
        <v>-2</v>
      </c>
      <c r="CB22" s="71">
        <v>-3</v>
      </c>
      <c r="CC22" s="71">
        <v>1</v>
      </c>
      <c r="CD22" s="71"/>
      <c r="CE22" s="71"/>
      <c r="CF22" s="71"/>
      <c r="CG22" s="71"/>
      <c r="CH22" s="71"/>
      <c r="CI22" s="71"/>
      <c r="CJ22" s="71"/>
      <c r="CK22" s="71">
        <v>2</v>
      </c>
      <c r="CL22" s="71">
        <v>2</v>
      </c>
      <c r="CM22" s="71">
        <v>2</v>
      </c>
    </row>
    <row r="23" spans="1:91">
      <c r="A23" s="2" t="s">
        <v>62</v>
      </c>
      <c r="B23" s="73"/>
      <c r="C23" s="71"/>
      <c r="D23" s="71"/>
      <c r="E23" s="71"/>
      <c r="F23" s="71"/>
      <c r="G23" s="71">
        <v>2</v>
      </c>
      <c r="H23" s="71">
        <v>2</v>
      </c>
      <c r="I23" s="71">
        <v>1</v>
      </c>
      <c r="J23" s="71">
        <v>2</v>
      </c>
      <c r="K23" s="71">
        <v>1</v>
      </c>
      <c r="L23" s="71">
        <v>2</v>
      </c>
      <c r="M23" s="71"/>
      <c r="N23" s="71"/>
      <c r="O23" s="71">
        <v>1</v>
      </c>
      <c r="P23" s="71"/>
      <c r="Q23" s="71">
        <v>2</v>
      </c>
      <c r="R23" s="71"/>
      <c r="S23" s="71">
        <v>2</v>
      </c>
      <c r="T23" s="71"/>
      <c r="U23" s="71"/>
      <c r="V23" s="71">
        <v>1</v>
      </c>
      <c r="W23" s="71">
        <v>1</v>
      </c>
      <c r="X23" s="71"/>
      <c r="Y23" s="71">
        <v>1</v>
      </c>
      <c r="Z23" s="71"/>
      <c r="AA23" s="71">
        <v>2</v>
      </c>
      <c r="AB23" s="71"/>
      <c r="AC23" s="71"/>
      <c r="AD23" s="71">
        <v>2</v>
      </c>
      <c r="AE23" s="71"/>
      <c r="AF23" s="71"/>
      <c r="AG23" s="71">
        <v>2</v>
      </c>
      <c r="AH23" s="71"/>
      <c r="AI23" s="71"/>
      <c r="AJ23" s="71">
        <v>2</v>
      </c>
      <c r="AK23" s="71"/>
      <c r="AL23" s="71"/>
      <c r="AM23" s="71">
        <v>3</v>
      </c>
      <c r="AN23" s="71"/>
      <c r="AO23" s="71"/>
      <c r="AP23" s="71"/>
      <c r="AQ23" s="71"/>
      <c r="AR23" s="71"/>
      <c r="AS23" s="71"/>
      <c r="AT23" s="71">
        <v>2</v>
      </c>
      <c r="AU23" s="71"/>
      <c r="AV23" s="71"/>
      <c r="AW23" s="71"/>
      <c r="AX23" s="71">
        <v>1</v>
      </c>
      <c r="AY23" s="71">
        <v>1</v>
      </c>
      <c r="AZ23" s="71"/>
      <c r="BA23" s="71"/>
      <c r="BB23" s="71"/>
      <c r="BC23" s="71"/>
      <c r="BD23" s="71"/>
      <c r="BE23" s="71"/>
      <c r="BF23" s="71"/>
      <c r="BG23" s="71">
        <v>2</v>
      </c>
      <c r="BH23" s="71"/>
      <c r="BI23" s="71"/>
      <c r="BJ23" s="71"/>
      <c r="BK23" s="71"/>
      <c r="BL23" s="71"/>
      <c r="BM23" s="71"/>
      <c r="BN23" s="71"/>
      <c r="BO23" s="71">
        <v>1</v>
      </c>
      <c r="BP23" s="71"/>
      <c r="BQ23" s="71"/>
      <c r="BR23" s="71"/>
      <c r="BS23" s="71"/>
      <c r="BT23" s="71"/>
      <c r="BU23" s="71">
        <v>-1</v>
      </c>
      <c r="BV23" s="71"/>
      <c r="BW23" s="71"/>
      <c r="BX23" s="71"/>
      <c r="BY23" s="71">
        <v>1</v>
      </c>
      <c r="BZ23" s="71">
        <v>-1</v>
      </c>
      <c r="CA23" s="71">
        <v>-2</v>
      </c>
      <c r="CB23" s="71">
        <v>-3</v>
      </c>
      <c r="CC23" s="71">
        <v>1</v>
      </c>
      <c r="CD23" s="71"/>
      <c r="CE23" s="71"/>
      <c r="CF23" s="71"/>
      <c r="CG23" s="71"/>
      <c r="CH23" s="71"/>
      <c r="CI23" s="71"/>
      <c r="CJ23" s="71"/>
      <c r="CK23" s="71"/>
      <c r="CL23" s="71">
        <v>1</v>
      </c>
      <c r="CM23" s="71"/>
    </row>
    <row r="24" spans="1:91">
      <c r="A24" s="2" t="s">
        <v>63</v>
      </c>
      <c r="B24" s="73"/>
      <c r="C24" s="71"/>
      <c r="D24" s="71"/>
      <c r="E24" s="71"/>
      <c r="F24" s="71"/>
      <c r="G24" s="71">
        <v>2</v>
      </c>
      <c r="H24" s="71">
        <v>2</v>
      </c>
      <c r="I24" s="71">
        <v>1</v>
      </c>
      <c r="J24" s="71">
        <v>2</v>
      </c>
      <c r="K24" s="71">
        <v>1</v>
      </c>
      <c r="L24" s="71"/>
      <c r="M24" s="71">
        <v>2</v>
      </c>
      <c r="N24" s="71"/>
      <c r="O24" s="71"/>
      <c r="P24" s="71">
        <v>1</v>
      </c>
      <c r="Q24" s="71"/>
      <c r="R24" s="71">
        <v>2</v>
      </c>
      <c r="S24" s="71"/>
      <c r="T24" s="71">
        <v>2</v>
      </c>
      <c r="U24" s="71"/>
      <c r="V24" s="71">
        <v>1</v>
      </c>
      <c r="W24" s="71"/>
      <c r="X24" s="71">
        <v>1</v>
      </c>
      <c r="Y24" s="71"/>
      <c r="Z24" s="71">
        <v>1</v>
      </c>
      <c r="AA24" s="71"/>
      <c r="AB24" s="71">
        <v>2</v>
      </c>
      <c r="AC24" s="71"/>
      <c r="AD24" s="71"/>
      <c r="AE24" s="71">
        <v>2</v>
      </c>
      <c r="AF24" s="71"/>
      <c r="AG24" s="71"/>
      <c r="AH24" s="71">
        <v>2</v>
      </c>
      <c r="AI24" s="71"/>
      <c r="AJ24" s="71"/>
      <c r="AK24" s="71">
        <v>2</v>
      </c>
      <c r="AL24" s="71"/>
      <c r="AM24" s="71"/>
      <c r="AN24" s="71">
        <v>3</v>
      </c>
      <c r="AO24" s="71"/>
      <c r="AP24" s="71"/>
      <c r="AQ24" s="71"/>
      <c r="AR24" s="71"/>
      <c r="AS24" s="71"/>
      <c r="AT24" s="71"/>
      <c r="AU24" s="71">
        <v>2</v>
      </c>
      <c r="AV24" s="71"/>
      <c r="AW24" s="71"/>
      <c r="AX24" s="71">
        <v>1</v>
      </c>
      <c r="AY24" s="71">
        <v>1</v>
      </c>
      <c r="AZ24" s="71"/>
      <c r="BA24" s="71"/>
      <c r="BB24" s="71"/>
      <c r="BC24" s="71"/>
      <c r="BD24" s="71"/>
      <c r="BE24" s="71"/>
      <c r="BF24" s="71"/>
      <c r="BG24" s="71"/>
      <c r="BH24" s="71">
        <v>2</v>
      </c>
      <c r="BI24" s="71"/>
      <c r="BJ24" s="71"/>
      <c r="BK24" s="71"/>
      <c r="BL24" s="71"/>
      <c r="BM24" s="71"/>
      <c r="BN24" s="71"/>
      <c r="BO24" s="71"/>
      <c r="BP24" s="71">
        <v>1</v>
      </c>
      <c r="BQ24" s="71"/>
      <c r="BR24" s="71"/>
      <c r="BS24" s="71"/>
      <c r="BT24" s="71"/>
      <c r="BU24" s="71"/>
      <c r="BV24" s="71">
        <v>-1</v>
      </c>
      <c r="BW24" s="71"/>
      <c r="BX24" s="71"/>
      <c r="BY24" s="71">
        <v>1</v>
      </c>
      <c r="BZ24" s="71">
        <v>-1</v>
      </c>
      <c r="CA24" s="71">
        <v>-2</v>
      </c>
      <c r="CB24" s="71">
        <v>-3</v>
      </c>
      <c r="CC24" s="71">
        <v>1</v>
      </c>
      <c r="CD24" s="71"/>
      <c r="CE24" s="71"/>
      <c r="CF24" s="71"/>
      <c r="CG24" s="71"/>
      <c r="CH24" s="71"/>
      <c r="CI24" s="71"/>
      <c r="CJ24" s="71"/>
      <c r="CK24" s="71"/>
      <c r="CL24" s="71"/>
      <c r="CM24" s="71">
        <v>1</v>
      </c>
    </row>
    <row r="25" spans="1:91">
      <c r="A25" s="2" t="s">
        <v>64</v>
      </c>
      <c r="B25" s="73">
        <v>1</v>
      </c>
      <c r="C25" s="71">
        <v>1</v>
      </c>
      <c r="D25" s="71"/>
      <c r="E25" s="71"/>
      <c r="F25" s="71">
        <v>1</v>
      </c>
      <c r="G25" s="71">
        <v>2</v>
      </c>
      <c r="H25" s="71">
        <v>2</v>
      </c>
      <c r="I25" s="71">
        <v>1</v>
      </c>
      <c r="J25" s="71">
        <v>2</v>
      </c>
      <c r="K25" s="71"/>
      <c r="L25" s="71"/>
      <c r="M25" s="71"/>
      <c r="N25" s="71"/>
      <c r="O25" s="71"/>
      <c r="P25" s="71"/>
      <c r="Q25" s="71"/>
      <c r="R25" s="71"/>
      <c r="S25" s="71"/>
      <c r="T25" s="71"/>
      <c r="U25" s="71"/>
      <c r="V25" s="71"/>
      <c r="W25" s="71"/>
      <c r="X25" s="71"/>
      <c r="Y25" s="71"/>
      <c r="Z25" s="71"/>
      <c r="AA25" s="71"/>
      <c r="AB25" s="71"/>
      <c r="AC25" s="71"/>
      <c r="AD25" s="71"/>
      <c r="AE25" s="71"/>
      <c r="AF25" s="71"/>
      <c r="AG25" s="71"/>
      <c r="AH25" s="71"/>
      <c r="AI25" s="71"/>
      <c r="AJ25" s="71"/>
      <c r="AK25" s="71"/>
      <c r="AL25" s="71"/>
      <c r="AM25" s="71"/>
      <c r="AN25" s="71"/>
      <c r="AO25" s="71"/>
      <c r="AP25" s="71"/>
      <c r="AQ25" s="71"/>
      <c r="AR25" s="71"/>
      <c r="AS25" s="71"/>
      <c r="AT25" s="71"/>
      <c r="AU25" s="71"/>
      <c r="AV25" s="71"/>
      <c r="AW25" s="71"/>
      <c r="AX25" s="71">
        <v>1</v>
      </c>
      <c r="AY25" s="71">
        <v>1</v>
      </c>
      <c r="AZ25" s="71"/>
      <c r="BA25" s="71"/>
      <c r="BB25" s="71"/>
      <c r="BC25" s="71"/>
      <c r="BD25" s="71"/>
      <c r="BE25" s="71"/>
      <c r="BF25" s="71"/>
      <c r="BG25" s="71"/>
      <c r="BH25" s="71"/>
      <c r="BI25" s="71"/>
      <c r="BJ25" s="71"/>
      <c r="BK25" s="71"/>
      <c r="BL25" s="71"/>
      <c r="BM25" s="71"/>
      <c r="BN25" s="71"/>
      <c r="BO25" s="71"/>
      <c r="BP25" s="71"/>
      <c r="BQ25" s="71"/>
      <c r="BR25" s="71"/>
      <c r="BS25" s="71"/>
      <c r="BT25" s="71"/>
      <c r="BU25" s="71"/>
      <c r="BV25" s="71"/>
      <c r="BW25" s="71">
        <v>-1</v>
      </c>
      <c r="BX25" s="71"/>
      <c r="BY25" s="71">
        <v>1</v>
      </c>
      <c r="BZ25" s="71">
        <v>-1</v>
      </c>
      <c r="CA25" s="71">
        <v>-2</v>
      </c>
      <c r="CB25" s="71">
        <v>-3</v>
      </c>
      <c r="CC25" s="71">
        <v>1</v>
      </c>
      <c r="CD25" s="71"/>
      <c r="CE25" s="71"/>
      <c r="CF25" s="71"/>
      <c r="CG25" s="71"/>
      <c r="CH25" s="71"/>
      <c r="CI25" s="71"/>
      <c r="CJ25" s="71"/>
      <c r="CK25" s="71"/>
      <c r="CL25" s="71"/>
      <c r="CM25" s="71"/>
    </row>
    <row r="26" spans="1:91">
      <c r="A26" s="2" t="s">
        <v>65</v>
      </c>
      <c r="B26" s="73">
        <v>1</v>
      </c>
      <c r="C26" s="71">
        <v>1</v>
      </c>
      <c r="D26" s="71"/>
      <c r="E26" s="71"/>
      <c r="F26" s="71">
        <v>1</v>
      </c>
      <c r="G26" s="71">
        <v>2</v>
      </c>
      <c r="H26" s="71">
        <v>2</v>
      </c>
      <c r="I26" s="71">
        <v>1</v>
      </c>
      <c r="J26" s="71">
        <v>2</v>
      </c>
      <c r="K26" s="71"/>
      <c r="L26" s="71"/>
      <c r="M26" s="71"/>
      <c r="N26" s="71"/>
      <c r="O26" s="71"/>
      <c r="P26" s="71"/>
      <c r="Q26" s="71"/>
      <c r="R26" s="71"/>
      <c r="S26" s="71"/>
      <c r="T26" s="71"/>
      <c r="U26" s="71"/>
      <c r="V26" s="71"/>
      <c r="W26" s="71"/>
      <c r="X26" s="71"/>
      <c r="Y26" s="71"/>
      <c r="Z26" s="71"/>
      <c r="AA26" s="71"/>
      <c r="AB26" s="71"/>
      <c r="AC26" s="71"/>
      <c r="AD26" s="71"/>
      <c r="AE26" s="71"/>
      <c r="AF26" s="71"/>
      <c r="AG26" s="71"/>
      <c r="AH26" s="71"/>
      <c r="AI26" s="71"/>
      <c r="AJ26" s="71"/>
      <c r="AK26" s="71"/>
      <c r="AL26" s="71"/>
      <c r="AM26" s="71"/>
      <c r="AN26" s="71"/>
      <c r="AO26" s="71"/>
      <c r="AP26" s="71"/>
      <c r="AQ26" s="71"/>
      <c r="AR26" s="71"/>
      <c r="AS26" s="71"/>
      <c r="AT26" s="71"/>
      <c r="AU26" s="71"/>
      <c r="AV26" s="71"/>
      <c r="AW26" s="71"/>
      <c r="AX26" s="71">
        <v>1</v>
      </c>
      <c r="AY26" s="71">
        <v>1</v>
      </c>
      <c r="AZ26" s="71"/>
      <c r="BA26" s="71"/>
      <c r="BB26" s="71"/>
      <c r="BC26" s="71"/>
      <c r="BD26" s="71"/>
      <c r="BE26" s="71"/>
      <c r="BF26" s="71"/>
      <c r="BG26" s="71"/>
      <c r="BH26" s="71"/>
      <c r="BI26" s="71"/>
      <c r="BJ26" s="71"/>
      <c r="BK26" s="71"/>
      <c r="BL26" s="71"/>
      <c r="BM26" s="71"/>
      <c r="BN26" s="71"/>
      <c r="BO26" s="71"/>
      <c r="BP26" s="71"/>
      <c r="BQ26" s="71"/>
      <c r="BR26" s="71"/>
      <c r="BS26" s="71"/>
      <c r="BT26" s="71"/>
      <c r="BU26" s="71"/>
      <c r="BV26" s="71"/>
      <c r="BW26" s="71"/>
      <c r="BX26" s="71">
        <v>-1</v>
      </c>
      <c r="BY26" s="71">
        <v>1</v>
      </c>
      <c r="BZ26" s="71">
        <v>-1</v>
      </c>
      <c r="CA26" s="71">
        <v>-2</v>
      </c>
      <c r="CB26" s="71">
        <v>-3</v>
      </c>
      <c r="CC26" s="71">
        <v>1</v>
      </c>
      <c r="CD26" s="71"/>
      <c r="CE26" s="71"/>
      <c r="CF26" s="71"/>
      <c r="CG26" s="71"/>
      <c r="CH26" s="71"/>
      <c r="CI26" s="71"/>
      <c r="CJ26" s="71"/>
      <c r="CK26" s="71"/>
      <c r="CL26" s="71"/>
      <c r="CM26" s="71"/>
    </row>
    <row r="27" spans="1:91">
      <c r="A27" s="2" t="s">
        <v>308</v>
      </c>
      <c r="B27" s="71" t="s">
        <v>309</v>
      </c>
      <c r="C27" s="71" t="s">
        <v>310</v>
      </c>
      <c r="D27" s="71" t="s">
        <v>311</v>
      </c>
      <c r="E27" s="71" t="s">
        <v>312</v>
      </c>
      <c r="F27" s="71" t="s">
        <v>313</v>
      </c>
      <c r="G27" s="71" t="s">
        <v>314</v>
      </c>
      <c r="H27" s="71" t="s">
        <v>315</v>
      </c>
      <c r="I27" s="71" t="s">
        <v>316</v>
      </c>
      <c r="J27" s="71" t="s">
        <v>317</v>
      </c>
      <c r="K27" s="71" t="s">
        <v>318</v>
      </c>
      <c r="L27" s="71" t="s">
        <v>319</v>
      </c>
      <c r="M27" s="71" t="s">
        <v>320</v>
      </c>
      <c r="N27" s="71" t="s">
        <v>321</v>
      </c>
      <c r="O27" s="71" t="s">
        <v>322</v>
      </c>
      <c r="P27" s="71" t="s">
        <v>323</v>
      </c>
      <c r="Q27" s="71" t="s">
        <v>324</v>
      </c>
      <c r="R27" s="71" t="s">
        <v>325</v>
      </c>
      <c r="S27" s="71" t="s">
        <v>326</v>
      </c>
      <c r="T27" s="71"/>
      <c r="U27" s="71"/>
      <c r="V27" s="71"/>
      <c r="W27" s="71"/>
      <c r="X27" s="71"/>
      <c r="Y27" s="71"/>
      <c r="Z27" s="71"/>
      <c r="AA27" s="71"/>
      <c r="AB27" s="71"/>
      <c r="AC27" s="71"/>
      <c r="AD27" s="71"/>
      <c r="AE27" s="71"/>
      <c r="AF27" s="71"/>
      <c r="AG27" s="71"/>
      <c r="AH27" s="71"/>
      <c r="AI27" s="71"/>
      <c r="AJ27" s="71"/>
      <c r="AK27" s="71"/>
      <c r="AL27" s="71"/>
      <c r="AM27" s="71"/>
      <c r="AN27" s="71"/>
      <c r="AO27" s="71"/>
      <c r="AP27" s="71"/>
      <c r="AQ27" s="71"/>
      <c r="AR27" s="71"/>
      <c r="AS27" s="71"/>
      <c r="AT27" s="71"/>
      <c r="AU27" s="71"/>
      <c r="AV27" s="71"/>
      <c r="AW27" s="71"/>
      <c r="AX27" s="71"/>
      <c r="AY27" s="71"/>
      <c r="AZ27" s="71"/>
      <c r="BA27" s="71"/>
      <c r="BB27" s="71"/>
      <c r="BC27" s="71"/>
      <c r="BD27" s="71"/>
      <c r="BE27" s="71"/>
      <c r="BF27" s="71"/>
      <c r="BG27" s="71"/>
      <c r="BH27" s="71"/>
      <c r="BI27" s="71"/>
      <c r="BJ27" s="71"/>
      <c r="BK27" s="71"/>
      <c r="BL27" s="71"/>
      <c r="BM27" s="71"/>
      <c r="BN27" s="71"/>
      <c r="BO27" s="71"/>
      <c r="BP27" s="71"/>
      <c r="BQ27" s="71"/>
      <c r="BR27" s="71"/>
      <c r="BS27" s="71"/>
      <c r="BT27" s="71"/>
      <c r="BU27" s="71"/>
      <c r="BV27" s="71"/>
      <c r="BW27" s="71"/>
      <c r="BX27" s="71"/>
      <c r="BY27" s="71"/>
      <c r="BZ27" s="71"/>
      <c r="CA27" s="71"/>
      <c r="CB27" s="71"/>
      <c r="CC27" s="71"/>
      <c r="CD27" s="71"/>
      <c r="CE27" s="71"/>
      <c r="CF27" s="71"/>
      <c r="CG27" s="71"/>
      <c r="CH27" s="71"/>
      <c r="CI27" s="71"/>
      <c r="CJ27" s="71"/>
      <c r="CK27" s="71"/>
      <c r="CL27" s="71"/>
      <c r="CM27" s="71"/>
    </row>
    <row r="28" spans="1:91">
      <c r="A28" s="2" t="s">
        <v>327</v>
      </c>
      <c r="B28" s="71" t="s">
        <v>328</v>
      </c>
      <c r="C28" s="71" t="s">
        <v>329</v>
      </c>
      <c r="D28" s="71" t="s">
        <v>330</v>
      </c>
      <c r="E28" s="71" t="s">
        <v>331</v>
      </c>
      <c r="F28" s="71" t="s">
        <v>332</v>
      </c>
      <c r="G28" s="71" t="s">
        <v>333</v>
      </c>
      <c r="H28" s="71" t="s">
        <v>334</v>
      </c>
      <c r="I28" s="71" t="s">
        <v>335</v>
      </c>
      <c r="J28" s="71" t="s">
        <v>336</v>
      </c>
      <c r="K28" s="71" t="s">
        <v>337</v>
      </c>
      <c r="L28" s="71"/>
      <c r="M28" s="71"/>
      <c r="N28" s="71"/>
      <c r="O28" s="71"/>
      <c r="P28" s="71"/>
      <c r="Q28" s="71"/>
      <c r="R28" s="71"/>
      <c r="S28" s="71"/>
      <c r="T28" s="71"/>
      <c r="U28" s="71"/>
      <c r="V28" s="71"/>
      <c r="W28" s="71"/>
      <c r="X28" s="71"/>
      <c r="Y28" s="71"/>
      <c r="Z28" s="71"/>
      <c r="AA28" s="71"/>
      <c r="AB28" s="71"/>
      <c r="AC28" s="71"/>
      <c r="AD28" s="71"/>
      <c r="AE28" s="71"/>
      <c r="AF28" s="71"/>
      <c r="AG28" s="71"/>
      <c r="AH28" s="71"/>
      <c r="AI28" s="71"/>
      <c r="AJ28" s="71"/>
      <c r="AK28" s="71"/>
      <c r="AL28" s="71"/>
      <c r="AM28" s="71"/>
      <c r="AN28" s="71"/>
      <c r="AO28" s="71"/>
      <c r="AP28" s="71"/>
      <c r="AQ28" s="71"/>
      <c r="AR28" s="71"/>
      <c r="AS28" s="71"/>
      <c r="AT28" s="71"/>
      <c r="AU28" s="71"/>
      <c r="AV28" s="71"/>
      <c r="AW28" s="71"/>
      <c r="AX28" s="71"/>
      <c r="AY28" s="71"/>
      <c r="AZ28" s="71"/>
      <c r="BA28" s="71"/>
      <c r="BB28" s="71"/>
      <c r="BC28" s="71"/>
      <c r="BD28" s="71"/>
      <c r="BE28" s="71"/>
      <c r="BF28" s="71"/>
      <c r="BG28" s="71"/>
      <c r="BH28" s="71"/>
      <c r="BI28" s="71"/>
      <c r="BJ28" s="71"/>
      <c r="BK28" s="71"/>
      <c r="BL28" s="71"/>
      <c r="BM28" s="71"/>
      <c r="BN28" s="71"/>
      <c r="BO28" s="71"/>
      <c r="BP28" s="71"/>
      <c r="BQ28" s="71"/>
      <c r="BR28" s="71"/>
      <c r="BS28" s="71"/>
      <c r="BT28" s="71"/>
      <c r="BU28" s="71"/>
      <c r="BV28" s="71"/>
      <c r="BW28" s="71"/>
      <c r="BX28" s="71"/>
      <c r="BY28" s="71"/>
      <c r="BZ28" s="71"/>
      <c r="CA28" s="71"/>
      <c r="CB28" s="71"/>
      <c r="CC28" s="71"/>
      <c r="CD28" s="71"/>
      <c r="CE28" s="71"/>
      <c r="CF28" s="71"/>
      <c r="CG28" s="71"/>
      <c r="CH28" s="71"/>
      <c r="CI28" s="71"/>
      <c r="CJ28" s="71"/>
      <c r="CK28" s="71"/>
      <c r="CL28" s="71"/>
      <c r="CM28" s="71"/>
    </row>
    <row r="29" spans="1:91">
      <c r="A29" s="2" t="s">
        <v>338</v>
      </c>
      <c r="B29" s="71" t="s">
        <v>339</v>
      </c>
      <c r="C29" s="71" t="s">
        <v>340</v>
      </c>
      <c r="D29" s="71" t="s">
        <v>341</v>
      </c>
      <c r="E29" s="71" t="s">
        <v>342</v>
      </c>
      <c r="F29" s="71" t="s">
        <v>343</v>
      </c>
      <c r="G29" s="71" t="s">
        <v>344</v>
      </c>
      <c r="H29" s="71" t="s">
        <v>345</v>
      </c>
      <c r="I29" s="71" t="s">
        <v>346</v>
      </c>
      <c r="J29" s="71" t="s">
        <v>347</v>
      </c>
      <c r="K29" s="71" t="s">
        <v>348</v>
      </c>
      <c r="L29" s="71" t="s">
        <v>349</v>
      </c>
      <c r="M29" s="71" t="s">
        <v>350</v>
      </c>
      <c r="N29" s="71" t="s">
        <v>351</v>
      </c>
      <c r="O29" s="71" t="s">
        <v>352</v>
      </c>
      <c r="P29" s="71" t="s">
        <v>353</v>
      </c>
      <c r="Q29" s="71" t="s">
        <v>354</v>
      </c>
      <c r="R29" s="71" t="s">
        <v>355</v>
      </c>
      <c r="S29" s="71"/>
      <c r="T29" s="71"/>
      <c r="U29" s="71"/>
      <c r="V29" s="71"/>
      <c r="W29" s="71"/>
      <c r="X29" s="71"/>
      <c r="Y29" s="71"/>
      <c r="Z29" s="71"/>
      <c r="AA29" s="71"/>
      <c r="AB29" s="71"/>
      <c r="AC29" s="71"/>
      <c r="AD29" s="71"/>
      <c r="AE29" s="71"/>
      <c r="AF29" s="71"/>
      <c r="AG29" s="71"/>
      <c r="AH29" s="71"/>
      <c r="AI29" s="71"/>
      <c r="AJ29" s="71"/>
      <c r="AK29" s="71"/>
      <c r="AL29" s="71"/>
      <c r="AM29" s="71"/>
      <c r="AN29" s="71"/>
      <c r="AO29" s="71"/>
      <c r="AP29" s="71"/>
      <c r="AQ29" s="71"/>
      <c r="AR29" s="71"/>
      <c r="AS29" s="71"/>
      <c r="AT29" s="71"/>
      <c r="AU29" s="71"/>
      <c r="AV29" s="71"/>
      <c r="AW29" s="71"/>
      <c r="AX29" s="71"/>
      <c r="AY29" s="71"/>
      <c r="AZ29" s="71"/>
      <c r="BA29" s="71"/>
      <c r="BB29" s="71"/>
      <c r="BC29" s="71"/>
      <c r="BD29" s="71"/>
      <c r="BE29" s="71"/>
      <c r="BF29" s="71"/>
      <c r="BG29" s="71"/>
      <c r="BH29" s="71"/>
      <c r="BI29" s="71"/>
      <c r="BJ29" s="71"/>
      <c r="BK29" s="71"/>
      <c r="BL29" s="71"/>
      <c r="BM29" s="71"/>
      <c r="BN29" s="71"/>
      <c r="BO29" s="71"/>
      <c r="BP29" s="71"/>
      <c r="BQ29" s="71"/>
      <c r="BR29" s="71"/>
      <c r="BS29" s="71"/>
      <c r="BT29" s="71"/>
      <c r="BU29" s="71"/>
      <c r="BV29" s="71"/>
      <c r="BW29" s="71"/>
      <c r="BX29" s="71"/>
      <c r="BY29" s="71"/>
      <c r="BZ29" s="71"/>
      <c r="CA29" s="71"/>
      <c r="CB29" s="71"/>
      <c r="CC29" s="71"/>
      <c r="CD29" s="71"/>
      <c r="CE29" s="71"/>
      <c r="CF29" s="71"/>
      <c r="CG29" s="71"/>
      <c r="CH29" s="71"/>
      <c r="CI29" s="71"/>
      <c r="CJ29" s="71"/>
      <c r="CK29" s="71"/>
      <c r="CL29" s="71"/>
      <c r="CM29" s="71"/>
    </row>
    <row r="30" spans="1:91">
      <c r="A30" s="2" t="s">
        <v>356</v>
      </c>
      <c r="B30" s="71" t="s">
        <v>357</v>
      </c>
      <c r="C30" s="71" t="s">
        <v>358</v>
      </c>
      <c r="D30" s="71" t="s">
        <v>359</v>
      </c>
      <c r="E30" s="71" t="s">
        <v>360</v>
      </c>
      <c r="F30" s="71" t="s">
        <v>361</v>
      </c>
      <c r="G30" s="71" t="s">
        <v>362</v>
      </c>
      <c r="H30" s="71" t="s">
        <v>363</v>
      </c>
      <c r="I30" s="71" t="s">
        <v>364</v>
      </c>
      <c r="J30" s="71" t="s">
        <v>365</v>
      </c>
      <c r="K30" s="71" t="s">
        <v>366</v>
      </c>
      <c r="L30" s="71" t="s">
        <v>367</v>
      </c>
      <c r="M30" s="71" t="s">
        <v>368</v>
      </c>
      <c r="N30" s="71" t="s">
        <v>369</v>
      </c>
      <c r="O30" s="71" t="s">
        <v>370</v>
      </c>
      <c r="P30" s="71" t="s">
        <v>371</v>
      </c>
      <c r="Q30" s="71" t="s">
        <v>372</v>
      </c>
      <c r="R30" s="71" t="s">
        <v>373</v>
      </c>
      <c r="S30" s="71" t="s">
        <v>374</v>
      </c>
      <c r="T30" s="71" t="s">
        <v>375</v>
      </c>
      <c r="U30" s="71" t="s">
        <v>376</v>
      </c>
      <c r="V30" s="71" t="s">
        <v>377</v>
      </c>
      <c r="W30" s="71" t="s">
        <v>378</v>
      </c>
      <c r="X30" s="71"/>
      <c r="Y30" s="71"/>
      <c r="Z30" s="71"/>
      <c r="AA30" s="71"/>
      <c r="AB30" s="71"/>
      <c r="AC30" s="71"/>
      <c r="AD30" s="71"/>
      <c r="AE30" s="71"/>
      <c r="AF30" s="71"/>
      <c r="AG30" s="71"/>
      <c r="AH30" s="71"/>
      <c r="AI30" s="71"/>
      <c r="AJ30" s="71"/>
      <c r="AK30" s="71"/>
      <c r="AL30" s="71"/>
      <c r="AM30" s="71"/>
      <c r="AN30" s="71"/>
      <c r="AO30" s="71"/>
      <c r="AP30" s="71"/>
      <c r="AQ30" s="71"/>
      <c r="AR30" s="71"/>
      <c r="AS30" s="71"/>
      <c r="AT30" s="71"/>
      <c r="AU30" s="71"/>
      <c r="AV30" s="71"/>
      <c r="AW30" s="71"/>
      <c r="AX30" s="71"/>
      <c r="AY30" s="71"/>
      <c r="AZ30" s="71"/>
      <c r="BA30" s="71"/>
      <c r="BB30" s="71"/>
      <c r="BC30" s="71"/>
      <c r="BD30" s="71"/>
      <c r="BE30" s="71"/>
      <c r="BF30" s="71"/>
      <c r="BG30" s="71"/>
      <c r="BH30" s="71"/>
      <c r="BI30" s="71"/>
      <c r="BJ30" s="71"/>
      <c r="BK30" s="71"/>
      <c r="BL30" s="71"/>
      <c r="BM30" s="71"/>
      <c r="BN30" s="71"/>
      <c r="BO30" s="71"/>
      <c r="BP30" s="71"/>
      <c r="BQ30" s="71"/>
      <c r="BR30" s="71"/>
      <c r="BS30" s="71"/>
      <c r="BT30" s="71"/>
      <c r="BU30" s="71"/>
      <c r="BV30" s="71"/>
      <c r="BW30" s="71"/>
      <c r="BX30" s="71"/>
      <c r="BY30" s="71"/>
      <c r="BZ30" s="71"/>
      <c r="CA30" s="71"/>
      <c r="CB30" s="71"/>
      <c r="CC30" s="71"/>
      <c r="CD30" s="71"/>
      <c r="CE30" s="71"/>
      <c r="CF30" s="71"/>
      <c r="CG30" s="71"/>
      <c r="CH30" s="71"/>
      <c r="CI30" s="71"/>
      <c r="CJ30" s="71"/>
      <c r="CK30" s="71"/>
      <c r="CL30" s="71"/>
      <c r="CM30" s="71"/>
    </row>
    <row r="31" spans="1:91">
      <c r="A31" s="2" t="s">
        <v>379</v>
      </c>
      <c r="B31" s="71" t="s">
        <v>380</v>
      </c>
      <c r="C31" s="71" t="s">
        <v>381</v>
      </c>
      <c r="D31" s="71" t="s">
        <v>382</v>
      </c>
      <c r="E31" s="71" t="s">
        <v>383</v>
      </c>
      <c r="F31" s="71" t="s">
        <v>384</v>
      </c>
      <c r="G31" s="71" t="s">
        <v>385</v>
      </c>
      <c r="H31" s="71" t="s">
        <v>386</v>
      </c>
      <c r="I31" s="71" t="s">
        <v>387</v>
      </c>
      <c r="J31" s="71" t="s">
        <v>388</v>
      </c>
      <c r="K31" s="71" t="s">
        <v>389</v>
      </c>
      <c r="L31" s="71" t="s">
        <v>390</v>
      </c>
      <c r="M31" s="71" t="s">
        <v>391</v>
      </c>
      <c r="N31" s="71" t="s">
        <v>392</v>
      </c>
      <c r="O31" s="71" t="s">
        <v>393</v>
      </c>
      <c r="P31" s="71" t="s">
        <v>394</v>
      </c>
      <c r="Q31" s="71" t="s">
        <v>395</v>
      </c>
      <c r="R31" s="71" t="s">
        <v>396</v>
      </c>
      <c r="S31" s="71" t="s">
        <v>397</v>
      </c>
      <c r="T31" s="71" t="s">
        <v>398</v>
      </c>
      <c r="U31" s="71" t="s">
        <v>399</v>
      </c>
      <c r="V31" s="71" t="s">
        <v>400</v>
      </c>
      <c r="W31" s="71" t="s">
        <v>401</v>
      </c>
      <c r="X31" s="71"/>
      <c r="Y31" s="71"/>
      <c r="Z31" s="71"/>
      <c r="AA31" s="71"/>
      <c r="AB31" s="71"/>
      <c r="AC31" s="71"/>
      <c r="AD31" s="71"/>
      <c r="AE31" s="71"/>
      <c r="AF31" s="71"/>
      <c r="AG31" s="71"/>
      <c r="AH31" s="71"/>
      <c r="AI31" s="71"/>
      <c r="AJ31" s="71"/>
      <c r="AK31" s="71"/>
      <c r="AL31" s="71"/>
      <c r="AM31" s="71"/>
      <c r="AN31" s="71"/>
      <c r="AO31" s="71"/>
      <c r="AP31" s="71"/>
      <c r="AQ31" s="71"/>
      <c r="AR31" s="71"/>
      <c r="AS31" s="71"/>
      <c r="AT31" s="71"/>
      <c r="AU31" s="71"/>
      <c r="AV31" s="71"/>
      <c r="AW31" s="71"/>
      <c r="AX31" s="71"/>
      <c r="AY31" s="71"/>
      <c r="AZ31" s="71"/>
      <c r="BA31" s="71"/>
      <c r="BB31" s="71"/>
      <c r="BC31" s="71"/>
      <c r="BD31" s="71"/>
      <c r="BE31" s="71"/>
      <c r="BF31" s="71"/>
      <c r="BG31" s="71"/>
      <c r="BH31" s="71"/>
      <c r="BI31" s="71"/>
      <c r="BJ31" s="71"/>
      <c r="BK31" s="71"/>
      <c r="BL31" s="71"/>
      <c r="BM31" s="71"/>
      <c r="BN31" s="71"/>
      <c r="BO31" s="71"/>
      <c r="BP31" s="71"/>
      <c r="BQ31" s="71"/>
      <c r="BR31" s="71"/>
      <c r="BS31" s="71"/>
      <c r="BT31" s="71"/>
      <c r="BU31" s="71"/>
      <c r="BV31" s="71"/>
      <c r="BW31" s="71"/>
      <c r="BX31" s="71"/>
      <c r="BY31" s="71"/>
      <c r="BZ31" s="71"/>
      <c r="CA31" s="71"/>
      <c r="CB31" s="71"/>
      <c r="CC31" s="71"/>
      <c r="CD31" s="71"/>
      <c r="CE31" s="71"/>
      <c r="CF31" s="71"/>
      <c r="CG31" s="71"/>
      <c r="CH31" s="71"/>
      <c r="CI31" s="71"/>
      <c r="CJ31" s="71"/>
      <c r="CK31" s="71"/>
      <c r="CL31" s="71"/>
      <c r="CM31" s="71"/>
    </row>
    <row r="32" spans="1:91">
      <c r="A32" s="2" t="s">
        <v>402</v>
      </c>
      <c r="B32" s="71" t="s">
        <v>403</v>
      </c>
      <c r="C32" s="71" t="s">
        <v>404</v>
      </c>
      <c r="D32" s="71" t="s">
        <v>405</v>
      </c>
      <c r="E32" s="71" t="s">
        <v>406</v>
      </c>
      <c r="F32" s="71" t="s">
        <v>407</v>
      </c>
      <c r="G32" s="71" t="s">
        <v>408</v>
      </c>
      <c r="H32" s="71" t="s">
        <v>409</v>
      </c>
      <c r="I32" s="71" t="s">
        <v>410</v>
      </c>
      <c r="J32" s="71" t="s">
        <v>411</v>
      </c>
      <c r="K32" s="71" t="s">
        <v>412</v>
      </c>
      <c r="L32" s="71" t="s">
        <v>413</v>
      </c>
      <c r="M32" s="71" t="s">
        <v>414</v>
      </c>
      <c r="N32" s="71" t="s">
        <v>415</v>
      </c>
      <c r="O32" s="71" t="s">
        <v>416</v>
      </c>
      <c r="P32" s="71"/>
      <c r="Q32" s="71"/>
      <c r="R32" s="71"/>
      <c r="S32" s="71"/>
      <c r="T32" s="71"/>
      <c r="U32" s="71"/>
      <c r="V32" s="71"/>
      <c r="W32" s="71"/>
      <c r="X32" s="71"/>
      <c r="Y32" s="71"/>
      <c r="Z32" s="71"/>
      <c r="AA32" s="71"/>
      <c r="AB32" s="71"/>
      <c r="AC32" s="71"/>
      <c r="AD32" s="71"/>
      <c r="AE32" s="71"/>
      <c r="AF32" s="71"/>
      <c r="AG32" s="71"/>
      <c r="AH32" s="71"/>
      <c r="AI32" s="71"/>
      <c r="AJ32" s="71"/>
      <c r="AK32" s="71"/>
      <c r="AL32" s="71"/>
      <c r="AM32" s="71"/>
      <c r="AN32" s="71"/>
      <c r="AO32" s="71"/>
      <c r="AP32" s="71"/>
      <c r="AQ32" s="71"/>
      <c r="AR32" s="71"/>
      <c r="AS32" s="71"/>
      <c r="AT32" s="71"/>
      <c r="AU32" s="71"/>
      <c r="AV32" s="71"/>
      <c r="AW32" s="71"/>
      <c r="AX32" s="71"/>
      <c r="AY32" s="71"/>
      <c r="AZ32" s="71"/>
      <c r="BA32" s="71"/>
      <c r="BB32" s="71"/>
      <c r="BC32" s="71"/>
      <c r="BD32" s="71"/>
      <c r="BE32" s="71"/>
      <c r="BF32" s="71"/>
      <c r="BG32" s="71"/>
      <c r="BH32" s="71"/>
      <c r="BI32" s="71"/>
      <c r="BJ32" s="71"/>
      <c r="BK32" s="71"/>
      <c r="BL32" s="71"/>
      <c r="BM32" s="71"/>
      <c r="BN32" s="71"/>
      <c r="BO32" s="71"/>
      <c r="BP32" s="71"/>
      <c r="BQ32" s="71"/>
      <c r="BR32" s="71"/>
      <c r="BS32" s="71"/>
      <c r="BT32" s="71"/>
      <c r="BU32" s="71"/>
      <c r="BV32" s="71"/>
      <c r="BW32" s="71"/>
      <c r="BX32" s="71"/>
      <c r="BY32" s="71"/>
      <c r="BZ32" s="71"/>
      <c r="CA32" s="71"/>
      <c r="CB32" s="71"/>
      <c r="CC32" s="71"/>
      <c r="CD32" s="71"/>
      <c r="CE32" s="71"/>
      <c r="CF32" s="71"/>
      <c r="CG32" s="71"/>
      <c r="CH32" s="71"/>
      <c r="CI32" s="71"/>
      <c r="CJ32" s="71"/>
      <c r="CK32" s="71"/>
      <c r="CL32" s="71"/>
      <c r="CM32" s="71"/>
    </row>
    <row r="38" spans="1:2">
      <c r="A38" s="71"/>
      <c r="B38" s="71"/>
    </row>
    <row r="39" spans="1:2">
      <c r="B39" s="71"/>
    </row>
    <row r="40" spans="1:2">
      <c r="B40" s="71"/>
    </row>
  </sheetData>
  <dataValidations disablePrompts="1" count="1">
    <dataValidation type="list" allowBlank="1" showInputMessage="1" showErrorMessage="1" sqref="E18" xr:uid="{24D87779-D832-48B6-84B5-CE4090239734}">
      <formula1>$B$3:$Q$3</formula1>
    </dataValidation>
  </dataValidations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ECF5A8-796E-45F4-BEA9-38CF15269E10}">
  <sheetPr codeName="Feuil5"/>
  <dimension ref="A1:H60"/>
  <sheetViews>
    <sheetView workbookViewId="0">
      <selection activeCell="A32" sqref="A32"/>
    </sheetView>
  </sheetViews>
  <sheetFormatPr defaultColWidth="12" defaultRowHeight="13.15"/>
  <cols>
    <col min="1" max="1" width="33.33203125" bestFit="1" customWidth="1"/>
    <col min="2" max="2" width="8.83203125" bestFit="1" customWidth="1"/>
    <col min="3" max="3" width="28.1640625" bestFit="1" customWidth="1"/>
    <col min="4" max="4" width="22.6640625" bestFit="1" customWidth="1"/>
    <col min="5" max="5" width="8" bestFit="1" customWidth="1"/>
    <col min="6" max="6" width="18.1640625" style="1" bestFit="1" customWidth="1"/>
    <col min="7" max="7" width="88.6640625" bestFit="1" customWidth="1"/>
    <col min="8" max="8" width="5.1640625" style="1" customWidth="1"/>
  </cols>
  <sheetData>
    <row r="1" spans="1:8">
      <c r="A1" s="71" t="s">
        <v>417</v>
      </c>
      <c r="B1" s="71" t="s">
        <v>126</v>
      </c>
      <c r="C1" s="71" t="s">
        <v>127</v>
      </c>
      <c r="D1" s="71" t="s">
        <v>128</v>
      </c>
      <c r="E1" s="71" t="s">
        <v>129</v>
      </c>
      <c r="F1" s="73" t="s">
        <v>130</v>
      </c>
      <c r="G1" s="71" t="s">
        <v>131</v>
      </c>
      <c r="H1" s="73" t="s">
        <v>418</v>
      </c>
    </row>
    <row r="2" spans="1:8">
      <c r="A2" s="12" t="s">
        <v>419</v>
      </c>
      <c r="B2" s="12" t="s">
        <v>420</v>
      </c>
      <c r="C2" s="12" t="s">
        <v>421</v>
      </c>
      <c r="D2" s="12">
        <v>1</v>
      </c>
      <c r="E2" s="12" t="s">
        <v>422</v>
      </c>
      <c r="F2" s="13" t="s">
        <v>423</v>
      </c>
      <c r="G2" s="12" t="s">
        <v>424</v>
      </c>
      <c r="H2" s="13">
        <v>15</v>
      </c>
    </row>
    <row r="3" spans="1:8">
      <c r="A3" s="12" t="s">
        <v>425</v>
      </c>
      <c r="B3" s="12" t="s">
        <v>420</v>
      </c>
      <c r="C3" s="12" t="s">
        <v>426</v>
      </c>
      <c r="D3" s="12" t="s">
        <v>427</v>
      </c>
      <c r="E3" s="12" t="s">
        <v>428</v>
      </c>
      <c r="F3" s="13" t="s">
        <v>423</v>
      </c>
      <c r="G3" s="12" t="s">
        <v>424</v>
      </c>
      <c r="H3" s="13">
        <v>15</v>
      </c>
    </row>
    <row r="4" spans="1:8">
      <c r="A4" s="12" t="s">
        <v>429</v>
      </c>
      <c r="B4" s="12" t="s">
        <v>76</v>
      </c>
      <c r="C4" s="12" t="s">
        <v>430</v>
      </c>
      <c r="D4" s="12" t="s">
        <v>431</v>
      </c>
      <c r="E4" s="12" t="s">
        <v>428</v>
      </c>
      <c r="F4" s="13" t="s">
        <v>423</v>
      </c>
      <c r="G4" s="12" t="s">
        <v>432</v>
      </c>
      <c r="H4" s="13">
        <v>25</v>
      </c>
    </row>
    <row r="5" spans="1:8">
      <c r="A5" s="12" t="s">
        <v>433</v>
      </c>
      <c r="B5" s="12" t="s">
        <v>76</v>
      </c>
      <c r="C5" s="12" t="s">
        <v>434</v>
      </c>
      <c r="D5" s="12" t="s">
        <v>427</v>
      </c>
      <c r="E5" s="12" t="s">
        <v>435</v>
      </c>
      <c r="F5" s="13" t="s">
        <v>423</v>
      </c>
      <c r="G5" s="12" t="s">
        <v>436</v>
      </c>
      <c r="H5" s="13">
        <v>40</v>
      </c>
    </row>
    <row r="6" spans="1:8">
      <c r="A6" s="12" t="s">
        <v>175</v>
      </c>
      <c r="B6" s="12" t="s">
        <v>76</v>
      </c>
      <c r="C6" s="12" t="s">
        <v>437</v>
      </c>
      <c r="D6" s="12" t="s">
        <v>438</v>
      </c>
      <c r="E6" s="12" t="s">
        <v>428</v>
      </c>
      <c r="F6" s="13" t="s">
        <v>423</v>
      </c>
      <c r="G6" s="12" t="s">
        <v>439</v>
      </c>
      <c r="H6" s="13">
        <v>20</v>
      </c>
    </row>
    <row r="7" spans="1:8">
      <c r="A7" s="12" t="s">
        <v>440</v>
      </c>
      <c r="B7" s="12" t="s">
        <v>76</v>
      </c>
      <c r="C7" s="12" t="s">
        <v>426</v>
      </c>
      <c r="D7" s="12" t="s">
        <v>441</v>
      </c>
      <c r="E7" s="12" t="s">
        <v>442</v>
      </c>
      <c r="F7" s="13" t="s">
        <v>423</v>
      </c>
      <c r="G7" s="12" t="s">
        <v>443</v>
      </c>
      <c r="H7" s="13">
        <v>30</v>
      </c>
    </row>
    <row r="8" spans="1:8">
      <c r="A8" s="12" t="s">
        <v>444</v>
      </c>
      <c r="B8" s="12" t="s">
        <v>445</v>
      </c>
      <c r="C8" s="14" t="s">
        <v>431</v>
      </c>
      <c r="D8" s="14" t="s">
        <v>430</v>
      </c>
      <c r="E8" s="14" t="s">
        <v>428</v>
      </c>
      <c r="F8" s="15" t="s">
        <v>423</v>
      </c>
      <c r="G8" s="14" t="s">
        <v>446</v>
      </c>
      <c r="H8" s="15">
        <v>40</v>
      </c>
    </row>
    <row r="9" spans="1:8">
      <c r="A9" s="14" t="s">
        <v>447</v>
      </c>
      <c r="B9" s="12" t="s">
        <v>445</v>
      </c>
      <c r="C9" s="14" t="s">
        <v>448</v>
      </c>
      <c r="D9" s="12">
        <v>1</v>
      </c>
      <c r="E9" s="14" t="s">
        <v>428</v>
      </c>
      <c r="F9" s="15" t="s">
        <v>423</v>
      </c>
      <c r="G9" s="14" t="s">
        <v>449</v>
      </c>
      <c r="H9" s="15">
        <v>40</v>
      </c>
    </row>
    <row r="10" spans="1:8">
      <c r="A10" s="14" t="s">
        <v>450</v>
      </c>
      <c r="B10" s="12" t="s">
        <v>445</v>
      </c>
      <c r="C10" s="14" t="s">
        <v>438</v>
      </c>
      <c r="D10" s="14" t="s">
        <v>448</v>
      </c>
      <c r="E10" s="14" t="s">
        <v>428</v>
      </c>
      <c r="F10" s="15" t="s">
        <v>423</v>
      </c>
      <c r="G10" s="14" t="s">
        <v>451</v>
      </c>
      <c r="H10" s="15">
        <v>40</v>
      </c>
    </row>
    <row r="11" spans="1:8">
      <c r="A11" s="14" t="s">
        <v>180</v>
      </c>
      <c r="B11" s="14" t="s">
        <v>422</v>
      </c>
      <c r="C11" s="14" t="s">
        <v>452</v>
      </c>
      <c r="D11" s="14" t="s">
        <v>427</v>
      </c>
      <c r="E11" s="14" t="s">
        <v>422</v>
      </c>
      <c r="F11" s="15" t="s">
        <v>423</v>
      </c>
      <c r="G11" s="14" t="s">
        <v>453</v>
      </c>
      <c r="H11" s="15">
        <v>15</v>
      </c>
    </row>
    <row r="12" spans="1:8">
      <c r="A12" s="14" t="s">
        <v>181</v>
      </c>
      <c r="B12" s="14" t="s">
        <v>422</v>
      </c>
      <c r="C12" s="14" t="s">
        <v>454</v>
      </c>
      <c r="D12" s="14" t="s">
        <v>427</v>
      </c>
      <c r="E12" s="14" t="s">
        <v>422</v>
      </c>
      <c r="F12" s="15" t="s">
        <v>423</v>
      </c>
      <c r="G12" s="14" t="s">
        <v>455</v>
      </c>
      <c r="H12" s="15">
        <v>15</v>
      </c>
    </row>
    <row r="13" spans="1:8">
      <c r="A13" s="14" t="s">
        <v>456</v>
      </c>
      <c r="B13" s="14" t="s">
        <v>420</v>
      </c>
      <c r="C13" s="14" t="s">
        <v>457</v>
      </c>
      <c r="D13" s="14" t="s">
        <v>458</v>
      </c>
      <c r="E13" s="14" t="s">
        <v>422</v>
      </c>
      <c r="F13" s="15" t="s">
        <v>423</v>
      </c>
      <c r="G13" s="14" t="s">
        <v>459</v>
      </c>
      <c r="H13" s="15">
        <v>30</v>
      </c>
    </row>
    <row r="14" spans="1:8">
      <c r="A14" s="14" t="s">
        <v>460</v>
      </c>
      <c r="B14" s="14" t="s">
        <v>420</v>
      </c>
      <c r="C14" s="14" t="s">
        <v>461</v>
      </c>
      <c r="D14" s="14" t="s">
        <v>462</v>
      </c>
      <c r="E14" s="14" t="s">
        <v>422</v>
      </c>
      <c r="F14" s="15" t="s">
        <v>423</v>
      </c>
      <c r="G14" s="14" t="s">
        <v>463</v>
      </c>
      <c r="H14" s="15">
        <v>30</v>
      </c>
    </row>
    <row r="15" spans="1:8">
      <c r="A15" s="14" t="s">
        <v>464</v>
      </c>
      <c r="B15" s="14" t="s">
        <v>420</v>
      </c>
      <c r="C15" s="14" t="s">
        <v>465</v>
      </c>
      <c r="D15" s="14" t="s">
        <v>427</v>
      </c>
      <c r="E15" s="14" t="s">
        <v>422</v>
      </c>
      <c r="F15" s="15" t="s">
        <v>423</v>
      </c>
      <c r="G15" s="14" t="s">
        <v>466</v>
      </c>
      <c r="H15" s="15">
        <v>10</v>
      </c>
    </row>
    <row r="16" spans="1:8">
      <c r="A16" s="14" t="s">
        <v>467</v>
      </c>
      <c r="B16" s="14" t="s">
        <v>420</v>
      </c>
      <c r="C16" s="14" t="s">
        <v>468</v>
      </c>
      <c r="D16" s="14" t="s">
        <v>469</v>
      </c>
      <c r="E16" s="14" t="s">
        <v>470</v>
      </c>
      <c r="F16" s="15" t="s">
        <v>423</v>
      </c>
      <c r="G16" s="14" t="s">
        <v>471</v>
      </c>
      <c r="H16" s="15">
        <v>10</v>
      </c>
    </row>
    <row r="17" spans="1:8">
      <c r="A17" s="14" t="s">
        <v>472</v>
      </c>
      <c r="B17" s="14" t="s">
        <v>422</v>
      </c>
      <c r="C17" s="14" t="s">
        <v>452</v>
      </c>
      <c r="D17" s="14" t="s">
        <v>427</v>
      </c>
      <c r="E17" s="14" t="s">
        <v>422</v>
      </c>
      <c r="F17" s="15" t="s">
        <v>423</v>
      </c>
      <c r="G17" s="14" t="s">
        <v>473</v>
      </c>
      <c r="H17" s="15">
        <v>20</v>
      </c>
    </row>
    <row r="18" spans="1:8">
      <c r="A18" s="14" t="s">
        <v>474</v>
      </c>
      <c r="B18" s="14" t="s">
        <v>420</v>
      </c>
      <c r="C18" s="14" t="s">
        <v>475</v>
      </c>
      <c r="D18" s="12">
        <v>1</v>
      </c>
      <c r="E18" s="14" t="s">
        <v>422</v>
      </c>
      <c r="F18" s="15" t="s">
        <v>423</v>
      </c>
      <c r="G18" s="14" t="s">
        <v>476</v>
      </c>
      <c r="H18" s="15">
        <v>20</v>
      </c>
    </row>
    <row r="19" spans="1:8">
      <c r="A19" s="14" t="s">
        <v>477</v>
      </c>
      <c r="B19" s="14" t="s">
        <v>420</v>
      </c>
      <c r="C19" s="14" t="s">
        <v>438</v>
      </c>
      <c r="D19" s="14" t="s">
        <v>426</v>
      </c>
      <c r="E19" s="14" t="s">
        <v>470</v>
      </c>
      <c r="F19" s="15" t="s">
        <v>423</v>
      </c>
      <c r="G19" s="14" t="s">
        <v>478</v>
      </c>
      <c r="H19" s="15">
        <v>20</v>
      </c>
    </row>
    <row r="20" spans="1:8">
      <c r="A20" s="26" t="s">
        <v>479</v>
      </c>
      <c r="B20" s="26" t="s">
        <v>420</v>
      </c>
      <c r="C20" s="26" t="s">
        <v>480</v>
      </c>
      <c r="D20" s="26" t="s">
        <v>430</v>
      </c>
      <c r="E20" s="26" t="s">
        <v>435</v>
      </c>
      <c r="F20" s="27" t="s">
        <v>423</v>
      </c>
      <c r="G20" s="26" t="s">
        <v>481</v>
      </c>
      <c r="H20" s="27">
        <v>15</v>
      </c>
    </row>
    <row r="21" spans="1:8">
      <c r="A21" s="26" t="s">
        <v>482</v>
      </c>
      <c r="B21" s="26" t="s">
        <v>420</v>
      </c>
      <c r="C21" s="26" t="s">
        <v>430</v>
      </c>
      <c r="D21" s="26" t="s">
        <v>480</v>
      </c>
      <c r="E21" s="26" t="s">
        <v>435</v>
      </c>
      <c r="F21" s="27" t="s">
        <v>423</v>
      </c>
      <c r="G21" s="26" t="s">
        <v>483</v>
      </c>
      <c r="H21" s="27">
        <v>15</v>
      </c>
    </row>
    <row r="22" spans="1:8">
      <c r="A22" s="26" t="s">
        <v>484</v>
      </c>
      <c r="B22" s="26" t="s">
        <v>485</v>
      </c>
      <c r="C22" s="26" t="s">
        <v>486</v>
      </c>
      <c r="D22" s="26" t="s">
        <v>487</v>
      </c>
      <c r="E22" s="26" t="s">
        <v>428</v>
      </c>
      <c r="F22" s="27" t="s">
        <v>423</v>
      </c>
      <c r="G22" s="26" t="s">
        <v>446</v>
      </c>
      <c r="H22" s="27">
        <v>60</v>
      </c>
    </row>
    <row r="23" spans="1:8">
      <c r="A23" s="26" t="s">
        <v>488</v>
      </c>
      <c r="B23" s="26" t="s">
        <v>485</v>
      </c>
      <c r="C23" s="26" t="s">
        <v>489</v>
      </c>
      <c r="D23" s="26" t="s">
        <v>490</v>
      </c>
      <c r="E23" s="26" t="s">
        <v>428</v>
      </c>
      <c r="F23" s="27" t="s">
        <v>423</v>
      </c>
      <c r="G23" s="26" t="s">
        <v>449</v>
      </c>
      <c r="H23" s="27">
        <v>60</v>
      </c>
    </row>
    <row r="24" spans="1:8">
      <c r="A24" s="26" t="s">
        <v>491</v>
      </c>
      <c r="B24" s="26" t="s">
        <v>485</v>
      </c>
      <c r="C24" s="26" t="s">
        <v>438</v>
      </c>
      <c r="D24" s="26" t="s">
        <v>490</v>
      </c>
      <c r="E24" s="26" t="s">
        <v>428</v>
      </c>
      <c r="F24" s="27" t="s">
        <v>423</v>
      </c>
      <c r="G24" s="26" t="s">
        <v>451</v>
      </c>
      <c r="H24" s="27">
        <v>60</v>
      </c>
    </row>
    <row r="25" spans="1:8">
      <c r="A25" s="26" t="s">
        <v>492</v>
      </c>
      <c r="B25" s="26" t="s">
        <v>485</v>
      </c>
      <c r="C25" s="26" t="s">
        <v>493</v>
      </c>
      <c r="D25" s="26" t="s">
        <v>430</v>
      </c>
      <c r="E25" s="26" t="s">
        <v>428</v>
      </c>
      <c r="F25" s="27" t="s">
        <v>423</v>
      </c>
      <c r="G25" s="26" t="s">
        <v>446</v>
      </c>
      <c r="H25" s="27">
        <v>60</v>
      </c>
    </row>
    <row r="26" spans="1:8">
      <c r="A26" s="26" t="s">
        <v>190</v>
      </c>
      <c r="B26" s="26" t="s">
        <v>76</v>
      </c>
      <c r="C26" s="26" t="s">
        <v>494</v>
      </c>
      <c r="D26" s="26" t="s">
        <v>495</v>
      </c>
      <c r="E26" s="26" t="s">
        <v>428</v>
      </c>
      <c r="F26" s="27" t="s">
        <v>423</v>
      </c>
      <c r="G26" s="26" t="s">
        <v>496</v>
      </c>
      <c r="H26" s="27">
        <v>70</v>
      </c>
    </row>
    <row r="27" spans="1:8">
      <c r="A27" s="26" t="s">
        <v>186</v>
      </c>
      <c r="B27" s="26" t="s">
        <v>76</v>
      </c>
      <c r="C27" s="26" t="s">
        <v>497</v>
      </c>
      <c r="D27" s="26" t="s">
        <v>431</v>
      </c>
      <c r="E27" s="26" t="s">
        <v>428</v>
      </c>
      <c r="F27" s="27" t="s">
        <v>423</v>
      </c>
      <c r="G27" s="26" t="s">
        <v>498</v>
      </c>
      <c r="H27" s="27">
        <v>45</v>
      </c>
    </row>
    <row r="28" spans="1:8">
      <c r="A28" s="26" t="s">
        <v>499</v>
      </c>
      <c r="B28" s="26" t="s">
        <v>445</v>
      </c>
      <c r="C28" s="26" t="s">
        <v>431</v>
      </c>
      <c r="D28" s="26">
        <v>1</v>
      </c>
      <c r="E28" s="26" t="s">
        <v>428</v>
      </c>
      <c r="F28" s="27" t="s">
        <v>423</v>
      </c>
      <c r="G28" s="26" t="s">
        <v>500</v>
      </c>
      <c r="H28" s="27">
        <v>50</v>
      </c>
    </row>
    <row r="29" spans="1:8">
      <c r="A29" s="26" t="s">
        <v>501</v>
      </c>
      <c r="B29" s="26" t="s">
        <v>445</v>
      </c>
      <c r="C29" s="26" t="s">
        <v>430</v>
      </c>
      <c r="D29" s="26">
        <v>1</v>
      </c>
      <c r="E29" s="26" t="s">
        <v>428</v>
      </c>
      <c r="F29" s="27" t="s">
        <v>423</v>
      </c>
      <c r="G29" s="26" t="s">
        <v>502</v>
      </c>
      <c r="H29" s="27">
        <v>50</v>
      </c>
    </row>
    <row r="30" spans="1:8">
      <c r="A30" s="26" t="s">
        <v>503</v>
      </c>
      <c r="B30" s="26" t="s">
        <v>445</v>
      </c>
      <c r="C30" s="26" t="s">
        <v>504</v>
      </c>
      <c r="D30" s="26">
        <v>1</v>
      </c>
      <c r="E30" s="26" t="s">
        <v>428</v>
      </c>
      <c r="F30" s="27" t="s">
        <v>423</v>
      </c>
      <c r="G30" s="26" t="s">
        <v>505</v>
      </c>
      <c r="H30" s="27">
        <v>50</v>
      </c>
    </row>
    <row r="31" spans="1:8">
      <c r="A31" s="28" t="s">
        <v>188</v>
      </c>
      <c r="B31" s="26" t="s">
        <v>76</v>
      </c>
      <c r="C31" s="26" t="s">
        <v>506</v>
      </c>
      <c r="D31" s="26" t="s">
        <v>438</v>
      </c>
      <c r="E31" s="26" t="s">
        <v>435</v>
      </c>
      <c r="F31" s="27" t="s">
        <v>423</v>
      </c>
      <c r="G31" s="26" t="s">
        <v>507</v>
      </c>
      <c r="H31" s="27">
        <v>60</v>
      </c>
    </row>
    <row r="32" spans="1:8">
      <c r="A32" s="28" t="s">
        <v>191</v>
      </c>
      <c r="B32" s="28" t="s">
        <v>422</v>
      </c>
      <c r="C32" s="28" t="s">
        <v>508</v>
      </c>
      <c r="D32" s="28" t="s">
        <v>438</v>
      </c>
      <c r="E32" s="28" t="s">
        <v>422</v>
      </c>
      <c r="F32" s="29" t="s">
        <v>509</v>
      </c>
      <c r="G32" s="28" t="s">
        <v>510</v>
      </c>
      <c r="H32" s="29">
        <v>30</v>
      </c>
    </row>
    <row r="33" spans="1:8">
      <c r="A33" s="28" t="s">
        <v>194</v>
      </c>
      <c r="B33" s="28" t="s">
        <v>422</v>
      </c>
      <c r="C33" s="28" t="s">
        <v>511</v>
      </c>
      <c r="D33" s="26">
        <v>1</v>
      </c>
      <c r="E33" s="28" t="s">
        <v>422</v>
      </c>
      <c r="F33" s="29" t="s">
        <v>423</v>
      </c>
      <c r="G33" s="28" t="s">
        <v>512</v>
      </c>
      <c r="H33" s="29">
        <v>40</v>
      </c>
    </row>
    <row r="34" spans="1:8">
      <c r="A34" s="28" t="s">
        <v>195</v>
      </c>
      <c r="B34" s="28" t="s">
        <v>422</v>
      </c>
      <c r="C34" s="28" t="s">
        <v>508</v>
      </c>
      <c r="D34" s="28" t="s">
        <v>486</v>
      </c>
      <c r="E34" s="28" t="s">
        <v>422</v>
      </c>
      <c r="F34" s="29" t="s">
        <v>423</v>
      </c>
      <c r="G34" s="28" t="s">
        <v>513</v>
      </c>
      <c r="H34" s="29">
        <v>40</v>
      </c>
    </row>
    <row r="35" spans="1:8">
      <c r="A35" s="28" t="s">
        <v>192</v>
      </c>
      <c r="B35" s="28" t="s">
        <v>422</v>
      </c>
      <c r="C35" s="28" t="s">
        <v>514</v>
      </c>
      <c r="D35" s="28" t="s">
        <v>486</v>
      </c>
      <c r="E35" s="28" t="s">
        <v>422</v>
      </c>
      <c r="F35" s="29" t="s">
        <v>423</v>
      </c>
      <c r="G35" s="28" t="s">
        <v>515</v>
      </c>
      <c r="H35" s="29">
        <v>35</v>
      </c>
    </row>
    <row r="36" spans="1:8">
      <c r="A36" s="28" t="s">
        <v>193</v>
      </c>
      <c r="B36" s="28" t="s">
        <v>422</v>
      </c>
      <c r="C36" s="28" t="s">
        <v>516</v>
      </c>
      <c r="D36" s="28" t="s">
        <v>427</v>
      </c>
      <c r="E36" s="28" t="s">
        <v>422</v>
      </c>
      <c r="F36" s="29" t="s">
        <v>423</v>
      </c>
      <c r="G36" s="28" t="s">
        <v>517</v>
      </c>
      <c r="H36" s="29">
        <v>40</v>
      </c>
    </row>
    <row r="37" spans="1:8">
      <c r="A37" s="28" t="s">
        <v>196</v>
      </c>
      <c r="B37" s="28" t="s">
        <v>422</v>
      </c>
      <c r="C37" s="28" t="s">
        <v>518</v>
      </c>
      <c r="D37" s="28" t="s">
        <v>430</v>
      </c>
      <c r="E37" s="28" t="s">
        <v>422</v>
      </c>
      <c r="F37" s="29" t="s">
        <v>423</v>
      </c>
      <c r="G37" s="28" t="s">
        <v>519</v>
      </c>
      <c r="H37" s="29">
        <v>40</v>
      </c>
    </row>
    <row r="38" spans="1:8">
      <c r="A38" s="28" t="s">
        <v>520</v>
      </c>
      <c r="B38" s="28" t="s">
        <v>420</v>
      </c>
      <c r="C38" s="28" t="s">
        <v>521</v>
      </c>
      <c r="D38" s="28">
        <v>2</v>
      </c>
      <c r="E38" s="28" t="s">
        <v>422</v>
      </c>
      <c r="F38" s="29" t="s">
        <v>423</v>
      </c>
      <c r="G38" s="28" t="s">
        <v>522</v>
      </c>
      <c r="H38" s="29">
        <v>45</v>
      </c>
    </row>
    <row r="39" spans="1:8">
      <c r="A39" s="28" t="s">
        <v>523</v>
      </c>
      <c r="B39" s="28" t="s">
        <v>420</v>
      </c>
      <c r="C39" s="28" t="s">
        <v>521</v>
      </c>
      <c r="D39" s="28">
        <v>2</v>
      </c>
      <c r="E39" s="28" t="s">
        <v>422</v>
      </c>
      <c r="F39" s="29" t="s">
        <v>423</v>
      </c>
      <c r="G39" s="28" t="s">
        <v>524</v>
      </c>
      <c r="H39" s="29">
        <v>45</v>
      </c>
    </row>
    <row r="40" spans="1:8">
      <c r="A40" s="28" t="s">
        <v>525</v>
      </c>
      <c r="B40" s="28" t="s">
        <v>422</v>
      </c>
      <c r="C40" s="28" t="s">
        <v>526</v>
      </c>
      <c r="D40" s="28" t="s">
        <v>431</v>
      </c>
      <c r="E40" s="28" t="s">
        <v>422</v>
      </c>
      <c r="F40" s="29" t="s">
        <v>527</v>
      </c>
      <c r="G40" s="28" t="s">
        <v>528</v>
      </c>
      <c r="H40" s="29">
        <v>55</v>
      </c>
    </row>
    <row r="41" spans="1:8">
      <c r="A41" s="28" t="s">
        <v>529</v>
      </c>
      <c r="B41" s="28" t="s">
        <v>422</v>
      </c>
      <c r="C41" s="28" t="s">
        <v>530</v>
      </c>
      <c r="D41" s="28" t="s">
        <v>431</v>
      </c>
      <c r="E41" s="28" t="s">
        <v>422</v>
      </c>
      <c r="F41" s="29" t="s">
        <v>423</v>
      </c>
      <c r="G41" s="28" t="s">
        <v>531</v>
      </c>
      <c r="H41" s="29">
        <v>50</v>
      </c>
    </row>
    <row r="42" spans="1:8">
      <c r="A42" s="30" t="s">
        <v>532</v>
      </c>
      <c r="B42" s="30" t="s">
        <v>420</v>
      </c>
      <c r="C42" s="30" t="s">
        <v>495</v>
      </c>
      <c r="D42" s="30" t="s">
        <v>427</v>
      </c>
      <c r="E42" s="30" t="s">
        <v>428</v>
      </c>
      <c r="F42" s="31" t="s">
        <v>423</v>
      </c>
      <c r="G42" s="30" t="s">
        <v>533</v>
      </c>
      <c r="H42" s="32">
        <v>70</v>
      </c>
    </row>
    <row r="43" spans="1:8">
      <c r="A43" s="30" t="s">
        <v>534</v>
      </c>
      <c r="B43" s="30" t="s">
        <v>420</v>
      </c>
      <c r="C43" s="30" t="s">
        <v>535</v>
      </c>
      <c r="D43" s="30" t="s">
        <v>438</v>
      </c>
      <c r="E43" s="30" t="s">
        <v>428</v>
      </c>
      <c r="F43" s="31" t="s">
        <v>423</v>
      </c>
      <c r="G43" s="30" t="s">
        <v>536</v>
      </c>
      <c r="H43" s="32">
        <v>70</v>
      </c>
    </row>
    <row r="44" spans="1:8">
      <c r="A44" s="30" t="s">
        <v>206</v>
      </c>
      <c r="B44" s="30" t="s">
        <v>76</v>
      </c>
      <c r="C44" s="33" t="s">
        <v>537</v>
      </c>
      <c r="D44" s="30" t="s">
        <v>538</v>
      </c>
      <c r="E44" s="30" t="s">
        <v>428</v>
      </c>
      <c r="F44" s="32" t="s">
        <v>539</v>
      </c>
      <c r="G44" s="30" t="s">
        <v>540</v>
      </c>
      <c r="H44" s="32">
        <v>70</v>
      </c>
    </row>
    <row r="45" spans="1:8">
      <c r="A45" s="33" t="s">
        <v>541</v>
      </c>
      <c r="B45" s="33" t="s">
        <v>485</v>
      </c>
      <c r="C45" s="33" t="s">
        <v>542</v>
      </c>
      <c r="D45" s="30">
        <v>1</v>
      </c>
      <c r="E45" s="33" t="s">
        <v>442</v>
      </c>
      <c r="F45" s="31" t="s">
        <v>423</v>
      </c>
      <c r="G45" s="33" t="s">
        <v>543</v>
      </c>
      <c r="H45" s="31">
        <v>70</v>
      </c>
    </row>
    <row r="46" spans="1:8">
      <c r="A46" s="33" t="s">
        <v>544</v>
      </c>
      <c r="B46" s="33" t="s">
        <v>485</v>
      </c>
      <c r="C46" s="33" t="s">
        <v>545</v>
      </c>
      <c r="D46" s="30">
        <v>1</v>
      </c>
      <c r="E46" s="33" t="s">
        <v>442</v>
      </c>
      <c r="F46" s="31" t="s">
        <v>423</v>
      </c>
      <c r="G46" s="33" t="s">
        <v>546</v>
      </c>
      <c r="H46" s="31">
        <v>70</v>
      </c>
    </row>
    <row r="47" spans="1:8">
      <c r="A47" s="33" t="s">
        <v>547</v>
      </c>
      <c r="B47" s="33" t="s">
        <v>485</v>
      </c>
      <c r="C47" s="33" t="s">
        <v>548</v>
      </c>
      <c r="D47" s="30">
        <v>1</v>
      </c>
      <c r="E47" s="33" t="s">
        <v>442</v>
      </c>
      <c r="F47" s="31" t="s">
        <v>423</v>
      </c>
      <c r="G47" s="33" t="s">
        <v>549</v>
      </c>
      <c r="H47" s="31">
        <v>70</v>
      </c>
    </row>
    <row r="48" spans="1:8">
      <c r="A48" s="33" t="s">
        <v>550</v>
      </c>
      <c r="B48" s="30"/>
      <c r="C48" s="33" t="s">
        <v>551</v>
      </c>
      <c r="D48" s="30">
        <v>1</v>
      </c>
      <c r="E48" s="33" t="s">
        <v>442</v>
      </c>
      <c r="F48" s="31" t="s">
        <v>423</v>
      </c>
      <c r="G48" s="33" t="s">
        <v>552</v>
      </c>
      <c r="H48" s="31">
        <v>70</v>
      </c>
    </row>
    <row r="49" spans="1:8">
      <c r="A49" s="33" t="s">
        <v>209</v>
      </c>
      <c r="B49" s="33" t="s">
        <v>76</v>
      </c>
      <c r="C49" s="33" t="s">
        <v>553</v>
      </c>
      <c r="D49" s="33" t="s">
        <v>427</v>
      </c>
      <c r="E49" s="33" t="s">
        <v>435</v>
      </c>
      <c r="F49" s="31" t="s">
        <v>423</v>
      </c>
      <c r="G49" s="33" t="s">
        <v>554</v>
      </c>
      <c r="H49" s="31">
        <v>90</v>
      </c>
    </row>
    <row r="50" spans="1:8">
      <c r="A50" s="33" t="s">
        <v>555</v>
      </c>
      <c r="B50" s="33" t="s">
        <v>76</v>
      </c>
      <c r="C50" s="33" t="s">
        <v>556</v>
      </c>
      <c r="D50" s="33" t="s">
        <v>556</v>
      </c>
      <c r="E50" s="33" t="s">
        <v>428</v>
      </c>
      <c r="F50" s="31" t="s">
        <v>423</v>
      </c>
      <c r="G50" s="33" t="s">
        <v>557</v>
      </c>
      <c r="H50" s="31">
        <v>80</v>
      </c>
    </row>
    <row r="51" spans="1:8">
      <c r="A51" s="33" t="s">
        <v>210</v>
      </c>
      <c r="B51" s="33" t="s">
        <v>76</v>
      </c>
      <c r="C51" s="33" t="s">
        <v>431</v>
      </c>
      <c r="D51" s="33" t="s">
        <v>558</v>
      </c>
      <c r="E51" s="33" t="s">
        <v>428</v>
      </c>
      <c r="F51" s="31" t="s">
        <v>423</v>
      </c>
      <c r="G51" s="33" t="s">
        <v>559</v>
      </c>
      <c r="H51" s="31">
        <v>100</v>
      </c>
    </row>
    <row r="52" spans="1:8">
      <c r="A52" s="33" t="s">
        <v>560</v>
      </c>
      <c r="B52" s="33" t="s">
        <v>422</v>
      </c>
      <c r="C52" s="33" t="s">
        <v>561</v>
      </c>
      <c r="D52" s="33" t="s">
        <v>431</v>
      </c>
      <c r="E52" s="33" t="s">
        <v>422</v>
      </c>
      <c r="F52" s="31" t="s">
        <v>423</v>
      </c>
      <c r="G52" s="33" t="s">
        <v>562</v>
      </c>
      <c r="H52" s="31">
        <v>60</v>
      </c>
    </row>
    <row r="53" spans="1:8">
      <c r="A53" s="33" t="s">
        <v>212</v>
      </c>
      <c r="B53" s="33" t="s">
        <v>420</v>
      </c>
      <c r="C53" s="33" t="s">
        <v>563</v>
      </c>
      <c r="D53" s="30">
        <v>2</v>
      </c>
      <c r="E53" s="33" t="s">
        <v>422</v>
      </c>
      <c r="F53" s="31" t="s">
        <v>423</v>
      </c>
      <c r="G53" s="33" t="s">
        <v>564</v>
      </c>
      <c r="H53" s="31">
        <v>60</v>
      </c>
    </row>
    <row r="54" spans="1:8">
      <c r="A54" s="33" t="s">
        <v>565</v>
      </c>
      <c r="B54" s="33" t="s">
        <v>420</v>
      </c>
      <c r="C54" s="33" t="s">
        <v>566</v>
      </c>
      <c r="D54" s="33" t="s">
        <v>427</v>
      </c>
      <c r="E54" s="33" t="s">
        <v>470</v>
      </c>
      <c r="F54" s="31" t="s">
        <v>423</v>
      </c>
      <c r="G54" s="33" t="s">
        <v>567</v>
      </c>
      <c r="H54" s="31">
        <v>60</v>
      </c>
    </row>
    <row r="55" spans="1:8">
      <c r="A55" s="33" t="s">
        <v>568</v>
      </c>
      <c r="B55" s="33" t="s">
        <v>422</v>
      </c>
      <c r="C55" s="33" t="s">
        <v>569</v>
      </c>
      <c r="D55" s="33" t="s">
        <v>430</v>
      </c>
      <c r="E55" s="33" t="s">
        <v>422</v>
      </c>
      <c r="F55" s="31" t="s">
        <v>570</v>
      </c>
      <c r="G55" s="33" t="s">
        <v>571</v>
      </c>
      <c r="H55" s="31">
        <v>70</v>
      </c>
    </row>
    <row r="56" spans="1:8">
      <c r="A56" s="33" t="s">
        <v>215</v>
      </c>
      <c r="B56" s="33" t="s">
        <v>422</v>
      </c>
      <c r="C56" s="33" t="s">
        <v>530</v>
      </c>
      <c r="D56" s="33" t="s">
        <v>430</v>
      </c>
      <c r="E56" s="33" t="s">
        <v>422</v>
      </c>
      <c r="F56" s="31" t="s">
        <v>572</v>
      </c>
      <c r="G56" s="33" t="s">
        <v>573</v>
      </c>
      <c r="H56" s="31">
        <v>80</v>
      </c>
    </row>
    <row r="57" spans="1:8">
      <c r="A57" s="33" t="s">
        <v>574</v>
      </c>
      <c r="B57" s="33" t="s">
        <v>420</v>
      </c>
      <c r="C57" s="33" t="s">
        <v>569</v>
      </c>
      <c r="D57" s="33" t="s">
        <v>430</v>
      </c>
      <c r="E57" s="33" t="s">
        <v>422</v>
      </c>
      <c r="F57" s="31" t="s">
        <v>423</v>
      </c>
      <c r="G57" s="33" t="s">
        <v>575</v>
      </c>
      <c r="H57" s="31">
        <v>70</v>
      </c>
    </row>
    <row r="58" spans="1:8">
      <c r="A58" s="33" t="s">
        <v>576</v>
      </c>
      <c r="B58" s="33" t="s">
        <v>420</v>
      </c>
      <c r="C58" s="33" t="s">
        <v>516</v>
      </c>
      <c r="D58" s="33" t="s">
        <v>493</v>
      </c>
      <c r="E58" s="33" t="s">
        <v>422</v>
      </c>
      <c r="F58" s="31" t="s">
        <v>423</v>
      </c>
      <c r="G58" s="33" t="s">
        <v>577</v>
      </c>
      <c r="H58" s="31">
        <v>70</v>
      </c>
    </row>
    <row r="59" spans="1:8">
      <c r="A59" s="33" t="s">
        <v>216</v>
      </c>
      <c r="B59" s="33" t="s">
        <v>422</v>
      </c>
      <c r="C59" s="33" t="s">
        <v>578</v>
      </c>
      <c r="D59" s="33" t="s">
        <v>493</v>
      </c>
      <c r="E59" s="33" t="s">
        <v>422</v>
      </c>
      <c r="F59" s="31" t="s">
        <v>423</v>
      </c>
      <c r="G59" s="33" t="s">
        <v>579</v>
      </c>
      <c r="H59" s="31">
        <v>90</v>
      </c>
    </row>
    <row r="60" spans="1:8">
      <c r="A60" s="33" t="s">
        <v>214</v>
      </c>
      <c r="B60" s="33" t="s">
        <v>422</v>
      </c>
      <c r="C60" s="33" t="s">
        <v>580</v>
      </c>
      <c r="D60" s="33" t="s">
        <v>581</v>
      </c>
      <c r="E60" s="33" t="s">
        <v>422</v>
      </c>
      <c r="F60" s="31" t="s">
        <v>582</v>
      </c>
      <c r="G60" s="33" t="s">
        <v>583</v>
      </c>
      <c r="H60" s="31">
        <v>100</v>
      </c>
    </row>
  </sheetData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DDEC53-8829-4C09-B040-FDCE349D7BD1}">
  <dimension ref="A1:E16"/>
  <sheetViews>
    <sheetView workbookViewId="0">
      <selection activeCell="D11" sqref="D11"/>
    </sheetView>
  </sheetViews>
  <sheetFormatPr defaultColWidth="12" defaultRowHeight="13.15"/>
  <cols>
    <col min="1" max="1" width="25.6640625" bestFit="1" customWidth="1"/>
    <col min="3" max="3" width="62.83203125" bestFit="1" customWidth="1"/>
    <col min="4" max="4" width="93.33203125" bestFit="1" customWidth="1"/>
  </cols>
  <sheetData>
    <row r="1" spans="1:5">
      <c r="A1" s="6" t="s">
        <v>584</v>
      </c>
      <c r="B1" s="6" t="s">
        <v>126</v>
      </c>
      <c r="C1" s="6" t="s">
        <v>116</v>
      </c>
      <c r="D1" s="6" t="s">
        <v>585</v>
      </c>
      <c r="E1" s="6" t="s">
        <v>123</v>
      </c>
    </row>
    <row r="2" spans="1:5">
      <c r="A2" s="6" t="s">
        <v>586</v>
      </c>
      <c r="B2" s="6" t="s">
        <v>587</v>
      </c>
      <c r="C2" s="34" t="s">
        <v>588</v>
      </c>
      <c r="D2" s="34" t="s">
        <v>589</v>
      </c>
      <c r="E2" s="71">
        <v>10</v>
      </c>
    </row>
    <row r="3" spans="1:5">
      <c r="A3" s="6" t="s">
        <v>590</v>
      </c>
      <c r="B3" s="6" t="s">
        <v>587</v>
      </c>
      <c r="C3" s="34" t="s">
        <v>591</v>
      </c>
      <c r="D3" s="34" t="s">
        <v>589</v>
      </c>
      <c r="E3" s="71">
        <v>10</v>
      </c>
    </row>
    <row r="4" spans="1:5">
      <c r="A4" s="6" t="s">
        <v>592</v>
      </c>
      <c r="B4" s="6" t="s">
        <v>587</v>
      </c>
      <c r="C4" s="34" t="s">
        <v>593</v>
      </c>
      <c r="D4" s="34" t="s">
        <v>594</v>
      </c>
      <c r="E4" s="71">
        <v>10</v>
      </c>
    </row>
    <row r="5" spans="1:5">
      <c r="A5" s="71" t="s">
        <v>595</v>
      </c>
      <c r="B5" s="6" t="s">
        <v>587</v>
      </c>
      <c r="C5" s="71" t="s">
        <v>596</v>
      </c>
      <c r="D5" s="34" t="s">
        <v>589</v>
      </c>
      <c r="E5" s="71">
        <v>10</v>
      </c>
    </row>
    <row r="6" spans="1:5">
      <c r="A6" s="71" t="s">
        <v>597</v>
      </c>
      <c r="B6" s="6" t="s">
        <v>587</v>
      </c>
      <c r="C6" s="71" t="s">
        <v>598</v>
      </c>
      <c r="D6" s="34"/>
      <c r="E6" s="71">
        <v>10</v>
      </c>
    </row>
    <row r="7" spans="1:5">
      <c r="A7" s="71" t="s">
        <v>599</v>
      </c>
      <c r="B7" s="6" t="s">
        <v>587</v>
      </c>
      <c r="C7" s="71" t="s">
        <v>600</v>
      </c>
      <c r="D7" s="71" t="s">
        <v>601</v>
      </c>
      <c r="E7" s="71">
        <v>10</v>
      </c>
    </row>
    <row r="8" spans="1:5">
      <c r="A8" s="71" t="s">
        <v>602</v>
      </c>
      <c r="B8" s="6" t="s">
        <v>587</v>
      </c>
      <c r="C8" s="71" t="s">
        <v>603</v>
      </c>
      <c r="D8" s="34"/>
      <c r="E8" s="71">
        <v>10</v>
      </c>
    </row>
    <row r="9" spans="1:5">
      <c r="A9" s="71" t="s">
        <v>604</v>
      </c>
      <c r="B9" s="6" t="s">
        <v>587</v>
      </c>
      <c r="C9" s="71" t="s">
        <v>605</v>
      </c>
      <c r="D9" s="34" t="s">
        <v>589</v>
      </c>
      <c r="E9" s="71">
        <v>10</v>
      </c>
    </row>
    <row r="10" spans="1:5">
      <c r="A10" s="71" t="s">
        <v>606</v>
      </c>
      <c r="B10" s="6" t="s">
        <v>587</v>
      </c>
      <c r="C10" s="71" t="s">
        <v>607</v>
      </c>
      <c r="D10" s="71" t="s">
        <v>608</v>
      </c>
      <c r="E10" s="71">
        <v>15</v>
      </c>
    </row>
    <row r="11" spans="1:5">
      <c r="A11" s="71" t="s">
        <v>609</v>
      </c>
      <c r="B11" s="6" t="s">
        <v>587</v>
      </c>
      <c r="C11" s="71" t="s">
        <v>610</v>
      </c>
      <c r="D11" s="71" t="s">
        <v>611</v>
      </c>
      <c r="E11" s="71" t="s">
        <v>612</v>
      </c>
    </row>
    <row r="12" spans="1:5">
      <c r="A12" s="71" t="s">
        <v>613</v>
      </c>
      <c r="B12" s="6" t="s">
        <v>587</v>
      </c>
      <c r="C12" s="71" t="s">
        <v>614</v>
      </c>
      <c r="D12" s="71" t="s">
        <v>615</v>
      </c>
      <c r="E12" s="71">
        <v>20</v>
      </c>
    </row>
    <row r="13" spans="1:5">
      <c r="A13" s="71" t="s">
        <v>616</v>
      </c>
      <c r="B13" s="6" t="s">
        <v>587</v>
      </c>
      <c r="C13" s="71" t="s">
        <v>617</v>
      </c>
      <c r="D13" s="71" t="s">
        <v>618</v>
      </c>
      <c r="E13" s="71">
        <v>20</v>
      </c>
    </row>
    <row r="14" spans="1:5">
      <c r="A14" s="71" t="s">
        <v>619</v>
      </c>
      <c r="B14" s="6" t="s">
        <v>587</v>
      </c>
      <c r="C14" s="71" t="s">
        <v>620</v>
      </c>
      <c r="D14" s="71" t="s">
        <v>621</v>
      </c>
      <c r="E14" s="71">
        <v>20</v>
      </c>
    </row>
    <row r="15" spans="1:5">
      <c r="A15" s="71" t="s">
        <v>622</v>
      </c>
      <c r="B15" s="6" t="s">
        <v>587</v>
      </c>
      <c r="C15" s="71" t="s">
        <v>623</v>
      </c>
      <c r="D15" s="71" t="s">
        <v>624</v>
      </c>
      <c r="E15" s="71">
        <v>30</v>
      </c>
    </row>
    <row r="16" spans="1:5">
      <c r="A16" s="71" t="s">
        <v>625</v>
      </c>
      <c r="B16" s="6" t="s">
        <v>587</v>
      </c>
      <c r="C16" s="71" t="s">
        <v>626</v>
      </c>
      <c r="D16" s="71" t="s">
        <v>627</v>
      </c>
      <c r="E16" s="71">
        <v>30</v>
      </c>
    </row>
  </sheetData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Damien HUE-PERRON</dc:creator>
  <cp:keywords/>
  <dc:description/>
  <cp:lastModifiedBy/>
  <cp:revision/>
  <dcterms:created xsi:type="dcterms:W3CDTF">2025-05-20T11:29:59Z</dcterms:created>
  <dcterms:modified xsi:type="dcterms:W3CDTF">2025-06-25T16:35:42Z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reated">
    <vt:filetime>2018-10-02T00:00:00Z</vt:filetime>
  </property>
  <property fmtid="{D5CDD505-2E9C-101B-9397-08002B2CF9AE}" pid="3" name="Creator">
    <vt:lpwstr>Adobe InDesign CC 13.0 (Windows)</vt:lpwstr>
  </property>
  <property fmtid="{D5CDD505-2E9C-101B-9397-08002B2CF9AE}" pid="4" name="LastSaved">
    <vt:filetime>2025-05-20T00:00:00Z</vt:filetime>
  </property>
  <property fmtid="{D5CDD505-2E9C-101B-9397-08002B2CF9AE}" pid="5" name="Producer">
    <vt:lpwstr>Adobe PDF Library 15.0</vt:lpwstr>
  </property>
</Properties>
</file>